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5" documentId="8_{62C1F91D-2F19-4619-AA68-E69CE6ABA14A}" xr6:coauthVersionLast="47" xr6:coauthVersionMax="47" xr10:uidLastSave="{ABFAE48E-23EE-4DE8-935D-FE0D6CC0AB48}"/>
  <bookViews>
    <workbookView xWindow="-120" yWindow="-120" windowWidth="20730" windowHeight="11160" activeTab="1" xr2:uid="{00000000-000D-0000-FFFF-FFFF00000000}"/>
  </bookViews>
  <sheets>
    <sheet name="Start" sheetId="2" r:id="rId1"/>
    <sheet name="Personal Monthly Budg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18" i="1"/>
  <c r="D19" i="1"/>
  <c r="D20" i="1"/>
  <c r="D21" i="1"/>
  <c r="D22" i="1"/>
  <c r="D23" i="1"/>
  <c r="D24" i="1"/>
  <c r="D25" i="1"/>
  <c r="D26" i="1"/>
  <c r="D27" i="1"/>
  <c r="B14" i="1"/>
  <c r="B9" i="1"/>
  <c r="I77" i="1"/>
  <c r="I75" i="1"/>
  <c r="I67" i="1"/>
  <c r="I68" i="1"/>
  <c r="I69" i="1"/>
  <c r="I70" i="1"/>
  <c r="I58" i="1"/>
  <c r="I59" i="1"/>
  <c r="I60" i="1"/>
  <c r="I51" i="1"/>
  <c r="I52" i="1"/>
  <c r="I53" i="1"/>
  <c r="I43" i="1"/>
  <c r="I44" i="1"/>
  <c r="I45" i="1"/>
  <c r="I46" i="1"/>
  <c r="I32" i="1"/>
  <c r="I33" i="1"/>
  <c r="I34" i="1"/>
  <c r="I35" i="1"/>
  <c r="I36" i="1"/>
  <c r="I37" i="1"/>
  <c r="I18" i="1"/>
  <c r="I19" i="1"/>
  <c r="I20" i="1"/>
  <c r="I21" i="1"/>
  <c r="I22" i="1"/>
  <c r="I23" i="1"/>
  <c r="I24" i="1"/>
  <c r="I25" i="1"/>
  <c r="I26" i="1"/>
  <c r="D67" i="1"/>
  <c r="D68" i="1"/>
  <c r="D69" i="1"/>
  <c r="D70" i="1"/>
  <c r="D71" i="1"/>
  <c r="D72" i="1"/>
  <c r="D73" i="1"/>
  <c r="D58" i="1"/>
  <c r="D59" i="1"/>
  <c r="D60" i="1"/>
  <c r="D61" i="1"/>
  <c r="D62" i="1"/>
  <c r="D51" i="1"/>
  <c r="D52" i="1"/>
  <c r="D53" i="1"/>
  <c r="D43" i="1"/>
  <c r="D44" i="1"/>
  <c r="D45" i="1"/>
  <c r="D46" i="1"/>
  <c r="D32" i="1"/>
  <c r="D33" i="1"/>
  <c r="D34" i="1"/>
  <c r="D35" i="1"/>
  <c r="D36" i="1"/>
  <c r="D37" i="1"/>
  <c r="D38" i="1"/>
  <c r="D28" i="1" l="1"/>
  <c r="D55" i="1"/>
  <c r="I79" i="1"/>
  <c r="G6" i="1"/>
  <c r="D39" i="1"/>
  <c r="I71" i="1"/>
  <c r="I54" i="1"/>
  <c r="I38" i="1"/>
  <c r="D47" i="1"/>
  <c r="D63" i="1"/>
  <c r="I27" i="1"/>
  <c r="I61" i="1"/>
  <c r="G8" i="1"/>
  <c r="I47" i="1"/>
  <c r="D74" i="1"/>
  <c r="G10" i="1" l="1"/>
</calcChain>
</file>

<file path=xl/sharedStrings.xml><?xml version="1.0" encoding="utf-8"?>
<sst xmlns="http://schemas.openxmlformats.org/spreadsheetml/2006/main" count="161" uniqueCount="95">
  <si>
    <t>Total monthly income</t>
  </si>
  <si>
    <t>Difference</t>
  </si>
  <si>
    <t>Mortgage or rent</t>
  </si>
  <si>
    <t>Phone</t>
  </si>
  <si>
    <t>Electricity</t>
  </si>
  <si>
    <t>Gas</t>
  </si>
  <si>
    <t>Sporting events</t>
  </si>
  <si>
    <t>Cable</t>
  </si>
  <si>
    <t>Other</t>
  </si>
  <si>
    <t>Maintenance or repairs</t>
  </si>
  <si>
    <t>Supplies</t>
  </si>
  <si>
    <t>Personal</t>
  </si>
  <si>
    <t>Student</t>
  </si>
  <si>
    <t>Bus/taxi fare</t>
  </si>
  <si>
    <t>Credit card</t>
  </si>
  <si>
    <t>Insurance</t>
  </si>
  <si>
    <t>Fuel</t>
  </si>
  <si>
    <t>Maintenance</t>
  </si>
  <si>
    <t>Home</t>
  </si>
  <si>
    <t>Health</t>
  </si>
  <si>
    <t>Life</t>
  </si>
  <si>
    <t>Food</t>
  </si>
  <si>
    <t>Medical</t>
  </si>
  <si>
    <t>Grooming</t>
  </si>
  <si>
    <t>Toys</t>
  </si>
  <si>
    <t>LEGAL</t>
  </si>
  <si>
    <t>Hair/nails</t>
  </si>
  <si>
    <t>Clothing</t>
  </si>
  <si>
    <t>Dry cleaning</t>
  </si>
  <si>
    <t>Subtotal</t>
  </si>
  <si>
    <t>Use this Personal Monthly Budget worksheet to track your Projected and Actual Monthly Income and Projected and Actual Cost.</t>
  </si>
  <si>
    <t>Note: </t>
  </si>
  <si>
    <t>Projected Monthly Income</t>
  </si>
  <si>
    <t>Actual Monthly Income</t>
  </si>
  <si>
    <t>Total Projected Cost</t>
  </si>
  <si>
    <t>Total Actual Cost</t>
  </si>
  <si>
    <t>Total Difference</t>
  </si>
  <si>
    <t>Housing</t>
  </si>
  <si>
    <t>Entertainment</t>
  </si>
  <si>
    <t>Projected
Cost</t>
  </si>
  <si>
    <t>Actual 
Cost</t>
  </si>
  <si>
    <t>Projected 
Cost</t>
  </si>
  <si>
    <t>0</t>
  </si>
  <si>
    <t>Loans</t>
  </si>
  <si>
    <t>Pets</t>
  </si>
  <si>
    <t>Savings or Investments</t>
  </si>
  <si>
    <t>Gifts and Donations</t>
  </si>
  <si>
    <t>Personal Care</t>
  </si>
  <si>
    <r>
      <t xml:space="preserve">Projected Balance
</t>
    </r>
    <r>
      <rPr>
        <sz val="14"/>
        <color theme="1" tint="0.24994659260841701"/>
        <rFont val="Calibri"/>
        <family val="2"/>
        <scheme val="minor"/>
      </rPr>
      <t>(Projected income minus expenses)</t>
    </r>
  </si>
  <si>
    <r>
      <t xml:space="preserve">Actual Balance
</t>
    </r>
    <r>
      <rPr>
        <sz val="14"/>
        <color theme="1" tint="0.24994659260841701"/>
        <rFont val="Calibri"/>
        <family val="2"/>
        <scheme val="minor"/>
      </rPr>
      <t>(Actual income minus expenses)</t>
    </r>
  </si>
  <si>
    <r>
      <t xml:space="preserve">Difference
</t>
    </r>
    <r>
      <rPr>
        <sz val="14"/>
        <color theme="1" tint="0.24994659260841701"/>
        <rFont val="Calibri"/>
        <family val="2"/>
        <scheme val="minor"/>
      </rPr>
      <t>(Actual minus projected)</t>
    </r>
  </si>
  <si>
    <t>• Enter expenses incurred on various categories in respective tables.</t>
  </si>
  <si>
    <t>• Projected Balance, Actual Balance, and Difference are auto calculated.</t>
  </si>
  <si>
    <t>Client 1</t>
  </si>
  <si>
    <t>Client 2</t>
  </si>
  <si>
    <t>client 1</t>
  </si>
  <si>
    <t>client 2</t>
  </si>
  <si>
    <t>Music</t>
  </si>
  <si>
    <t>Subscriptions</t>
  </si>
  <si>
    <t>Magazines / newspapers</t>
  </si>
  <si>
    <t>Rates</t>
  </si>
  <si>
    <t>Gym membership</t>
  </si>
  <si>
    <t xml:space="preserve">Professional services </t>
  </si>
  <si>
    <t>Solicitor</t>
  </si>
  <si>
    <t>Accountant</t>
  </si>
  <si>
    <t>Financial Planner</t>
  </si>
  <si>
    <t>Date</t>
  </si>
  <si>
    <t>Year</t>
  </si>
  <si>
    <t>Gift 1</t>
  </si>
  <si>
    <t>Gift 2</t>
  </si>
  <si>
    <t>Donation</t>
  </si>
  <si>
    <t>Vet</t>
  </si>
  <si>
    <t>Other memberships</t>
  </si>
  <si>
    <t>Vehicles/ Transportation</t>
  </si>
  <si>
    <t xml:space="preserve">Rego / licenses </t>
  </si>
  <si>
    <t xml:space="preserve">  Important Information</t>
  </si>
  <si>
    <t>Overdraft</t>
  </si>
  <si>
    <t>This is monthly budget spreadsheet designed to the needs of our clients and help educate them. This is a tool for your personal aid and is not intended to be considered as financial advice. Should you require financial advice or assistance, please contact your financial planner.  MYFP nor any other company is in receipt of a monetary benefit for this tool.</t>
  </si>
  <si>
    <t xml:space="preserve">Groceries </t>
  </si>
  <si>
    <t>Regular contributions</t>
  </si>
  <si>
    <t xml:space="preserve">Investment </t>
  </si>
  <si>
    <t xml:space="preserve">Bank Accounts </t>
  </si>
  <si>
    <t>Farm:</t>
  </si>
  <si>
    <t>Children needs - Schooling</t>
  </si>
  <si>
    <t>Children needs - Lifestyle</t>
  </si>
  <si>
    <t>School fees</t>
  </si>
  <si>
    <t>Books</t>
  </si>
  <si>
    <t>After School Sports</t>
  </si>
  <si>
    <t>Holidays</t>
  </si>
  <si>
    <t>Cloths</t>
  </si>
  <si>
    <t>License</t>
  </si>
  <si>
    <t>Date Night</t>
  </si>
  <si>
    <t xml:space="preserve">Internet </t>
  </si>
  <si>
    <t xml:space="preserve">Excursions </t>
  </si>
  <si>
    <r>
      <t xml:space="preserve">         </t>
    </r>
    <r>
      <rPr>
        <b/>
        <sz val="40"/>
        <color rgb="FF0070C0"/>
        <rFont val="Calibri"/>
        <family val="2"/>
        <scheme val="major"/>
      </rPr>
      <t xml:space="preserve">       MYFP Monthly Budget</t>
    </r>
    <r>
      <rPr>
        <b/>
        <sz val="40"/>
        <color theme="8"/>
        <rFont val="Calibri"/>
        <family val="2"/>
        <scheme val="major"/>
      </rPr>
      <t xml:space="preserve">  </t>
    </r>
    <r>
      <rPr>
        <b/>
        <sz val="12"/>
        <color theme="8"/>
        <rFont val="Calibri"/>
        <family val="2"/>
        <scheme val="major"/>
      </rPr>
      <t>V2.0 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</si>
</sst>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quot;$&quot;#,##0.00_);[Red]\(&quot;$&quot;#,##0.00\)"/>
    <numFmt numFmtId="165" formatCode="&quot;$&quot;#,##0.00"/>
    <numFmt numFmtId="166" formatCode="[&lt;=9999999]###\-####;\(###\)\ ###\-####"/>
  </numFmts>
  <fonts count="34" x14ac:knownFonts="1">
    <font>
      <sz val="10"/>
      <color theme="1" tint="0.24994659260841701"/>
      <name val="Calibri"/>
      <family val="2"/>
      <scheme val="minor"/>
    </font>
    <font>
      <sz val="11"/>
      <color theme="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4" tint="-0.499984740745262"/>
      <name val="Calibri"/>
      <family val="2"/>
      <scheme val="minor"/>
    </font>
    <font>
      <sz val="12"/>
      <color theme="1" tint="0.24994659260841701"/>
      <name val="Calibri"/>
      <family val="2"/>
      <scheme val="minor"/>
    </font>
    <font>
      <b/>
      <sz val="14"/>
      <color theme="1" tint="0.34998626667073579"/>
      <name val="Calibri"/>
      <family val="2"/>
      <scheme val="minor"/>
    </font>
    <font>
      <b/>
      <sz val="14"/>
      <color theme="0"/>
      <name val="Calibri"/>
      <family val="2"/>
      <scheme val="minor"/>
    </font>
    <font>
      <sz val="12"/>
      <color theme="1" tint="0.34998626667073579"/>
      <name val="Calibri"/>
      <family val="2"/>
      <scheme val="minor"/>
    </font>
    <font>
      <b/>
      <sz val="12"/>
      <color theme="1" tint="0.34998626667073579"/>
      <name val="Calibri"/>
      <family val="2"/>
      <scheme val="minor"/>
    </font>
    <font>
      <b/>
      <sz val="12"/>
      <color theme="1" tint="0.24994659260841701"/>
      <name val="Calibri"/>
      <family val="2"/>
      <scheme val="minor"/>
    </font>
    <font>
      <b/>
      <sz val="14"/>
      <color theme="8"/>
      <name val="Calibri"/>
      <family val="2"/>
      <scheme val="minor"/>
    </font>
    <font>
      <sz val="14"/>
      <color theme="1" tint="0.24994659260841701"/>
      <name val="Calibri"/>
      <family val="2"/>
      <scheme val="minor"/>
    </font>
    <font>
      <sz val="12"/>
      <name val="Calibri"/>
      <family val="2"/>
      <scheme val="minor"/>
    </font>
    <font>
      <b/>
      <sz val="20"/>
      <color theme="8"/>
      <name val="Calibri"/>
      <family val="2"/>
      <scheme val="major"/>
    </font>
    <font>
      <sz val="10"/>
      <color theme="8"/>
      <name val="Calibri"/>
      <family val="2"/>
      <scheme val="major"/>
    </font>
    <font>
      <sz val="12"/>
      <color theme="1"/>
      <name val="Calibri"/>
      <family val="2"/>
      <scheme val="minor"/>
    </font>
    <font>
      <sz val="22"/>
      <color theme="3" tint="0.24994659260841701"/>
      <name val="Calibri"/>
      <family val="2"/>
      <scheme val="minor"/>
    </font>
    <font>
      <b/>
      <sz val="14"/>
      <color theme="1" tint="0.24994659260841701"/>
      <name val="Calibri"/>
      <family val="2"/>
      <scheme val="minor"/>
    </font>
    <font>
      <b/>
      <sz val="10"/>
      <color theme="1" tint="0.24994659260841701"/>
      <name val="Calibri"/>
      <family val="2"/>
      <scheme val="minor"/>
    </font>
    <font>
      <b/>
      <sz val="12"/>
      <name val="Calibri"/>
      <family val="2"/>
      <scheme val="minor"/>
    </font>
    <font>
      <b/>
      <sz val="40"/>
      <color theme="8"/>
      <name val="Calibri"/>
      <family val="2"/>
      <scheme val="major"/>
    </font>
    <font>
      <sz val="12"/>
      <color theme="1" tint="0.24994659260841701"/>
      <name val="Calibri"/>
      <family val="2"/>
      <scheme val="major"/>
    </font>
    <font>
      <sz val="10"/>
      <color theme="1" tint="0.24994659260841701"/>
      <name val="Calibri"/>
      <family val="2"/>
      <scheme val="minor"/>
    </font>
    <font>
      <b/>
      <sz val="40"/>
      <color rgb="FF0070C0"/>
      <name val="Calibri"/>
      <family val="2"/>
      <scheme val="major"/>
    </font>
    <font>
      <b/>
      <sz val="14"/>
      <color rgb="FF0070C0"/>
      <name val="Calibri"/>
      <family val="2"/>
      <scheme val="minor"/>
    </font>
    <font>
      <b/>
      <sz val="12"/>
      <color theme="8"/>
      <name val="Calibri"/>
      <family val="2"/>
      <scheme val="major"/>
    </font>
    <font>
      <b/>
      <sz val="20"/>
      <color rgb="FF0070C0"/>
      <name val="Calibri"/>
      <family val="2"/>
      <scheme val="major"/>
    </font>
    <font>
      <sz val="14"/>
      <color rgb="FF0070C0"/>
      <name val="Calibri"/>
      <family val="2"/>
      <scheme val="major"/>
    </font>
    <font>
      <sz val="12"/>
      <color rgb="FF0070C0"/>
      <name val="Calibri"/>
      <family val="2"/>
      <scheme val="minor"/>
    </font>
    <font>
      <b/>
      <sz val="20"/>
      <color rgb="FF0070C0"/>
      <name val="Calibri"/>
      <family val="2"/>
      <scheme val="minor"/>
    </font>
    <font>
      <sz val="14"/>
      <color theme="1" tint="0.34998626667073579"/>
      <name val="Calibri"/>
      <family val="2"/>
      <scheme val="minor"/>
    </font>
    <font>
      <sz val="12"/>
      <color theme="1" tint="0.34998626667073579"/>
      <name val="Calibri"/>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rgb="FF0070C0"/>
        <bgColor indexed="64"/>
      </patternFill>
    </fill>
    <fill>
      <patternFill patternType="solid">
        <fgColor theme="2"/>
        <bgColor indexed="64"/>
      </patternFill>
    </fill>
    <fill>
      <patternFill patternType="solid">
        <fgColor theme="4" tint="0.79998168889431442"/>
        <bgColor indexed="64"/>
      </patternFill>
    </fill>
  </fills>
  <borders count="49">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bottom style="thin">
        <color theme="8"/>
      </bottom>
      <diagonal/>
    </border>
    <border>
      <left/>
      <right/>
      <top style="thin">
        <color theme="8"/>
      </top>
      <bottom style="thin">
        <color theme="0" tint="-0.14996795556505021"/>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499984740745262"/>
      </right>
      <top/>
      <bottom style="thin">
        <color theme="8"/>
      </bottom>
      <diagonal/>
    </border>
    <border>
      <left style="thin">
        <color theme="0" tint="-0.499984740745262"/>
      </left>
      <right/>
      <top/>
      <bottom style="thin">
        <color theme="8"/>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06918546098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style="thin">
        <color theme="0" tint="-0.14990691854609822"/>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right style="thin">
        <color theme="0" tint="-0.14990691854609822"/>
      </right>
      <top style="thin">
        <color theme="0" tint="-0.14993743705557422"/>
      </top>
      <bottom style="thin">
        <color theme="0" tint="-0.14990691854609822"/>
      </bottom>
      <diagonal/>
    </border>
    <border>
      <left style="thin">
        <color theme="0" tint="-0.14990691854609822"/>
      </left>
      <right/>
      <top style="thin">
        <color theme="0" tint="-0.14993743705557422"/>
      </top>
      <bottom style="thin">
        <color theme="0" tint="-0.149906918546098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8764000366222"/>
      </bottom>
      <diagonal/>
    </border>
    <border>
      <left style="thin">
        <color theme="0" tint="-0.14990691854609822"/>
      </left>
      <right style="thin">
        <color theme="0" tint="-0.14990691854609822"/>
      </right>
      <top style="thin">
        <color theme="0" tint="-0.14996795556505021"/>
      </top>
      <bottom style="thin">
        <color theme="0" tint="-0.1498764000366222"/>
      </bottom>
      <diagonal/>
    </border>
    <border>
      <left/>
      <right style="thin">
        <color theme="0" tint="-0.14993743705557422"/>
      </right>
      <top style="thin">
        <color theme="0" tint="-0.14996795556505021"/>
      </top>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top style="thin">
        <color theme="0" tint="-0.14996795556505021"/>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rgb="FF00B050"/>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s>
  <cellStyleXfs count="7">
    <xf numFmtId="0" fontId="0" fillId="0" borderId="0"/>
    <xf numFmtId="0" fontId="4" fillId="0" borderId="1" applyNumberFormat="0" applyFill="0" applyAlignment="0" applyProtection="0"/>
    <xf numFmtId="0" fontId="2" fillId="0" borderId="2" applyNumberFormat="0" applyFill="0" applyBorder="0" applyAlignment="0" applyProtection="0"/>
    <xf numFmtId="0" fontId="3" fillId="0" borderId="3" applyNumberFormat="0" applyFill="0" applyBorder="0" applyAlignment="0" applyProtection="0"/>
    <xf numFmtId="166" fontId="5" fillId="0" borderId="0" applyFont="0" applyFill="0" applyBorder="0" applyAlignment="0" applyProtection="0"/>
    <xf numFmtId="14" fontId="5" fillId="0" borderId="0" applyFont="0" applyFill="0" applyBorder="0" applyAlignment="0" applyProtection="0"/>
    <xf numFmtId="44" fontId="24" fillId="0" borderId="0" applyFont="0" applyFill="0" applyBorder="0" applyAlignment="0" applyProtection="0"/>
  </cellStyleXfs>
  <cellXfs count="122">
    <xf numFmtId="0" fontId="0" fillId="0" borderId="0" xfId="0"/>
    <xf numFmtId="0" fontId="6"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xf>
    <xf numFmtId="0" fontId="6" fillId="0" borderId="44" xfId="0" applyFont="1" applyBorder="1" applyAlignment="1">
      <alignment vertical="center" wrapText="1"/>
    </xf>
    <xf numFmtId="0" fontId="0" fillId="0" borderId="45" xfId="0" applyBorder="1"/>
    <xf numFmtId="0" fontId="32" fillId="0" borderId="43" xfId="0" applyFont="1" applyBorder="1" applyAlignment="1">
      <alignment wrapText="1"/>
    </xf>
    <xf numFmtId="0" fontId="25" fillId="0" borderId="0" xfId="2" applyFont="1" applyFill="1" applyBorder="1" applyAlignment="1">
      <alignment horizontal="left" vertical="center" indent="11"/>
    </xf>
    <xf numFmtId="0" fontId="30" fillId="0" borderId="0" xfId="0" applyFont="1" applyAlignment="1">
      <alignment vertical="center" wrapText="1"/>
    </xf>
    <xf numFmtId="165" fontId="9" fillId="8" borderId="34" xfId="0" applyNumberFormat="1" applyFont="1" applyFill="1" applyBorder="1" applyAlignment="1" applyProtection="1">
      <alignment horizontal="center" vertical="center"/>
      <protection hidden="1"/>
    </xf>
    <xf numFmtId="165" fontId="9" fillId="8" borderId="10" xfId="0" applyNumberFormat="1" applyFont="1" applyFill="1" applyBorder="1" applyAlignment="1" applyProtection="1">
      <alignment horizontal="center" vertical="center"/>
      <protection hidden="1"/>
    </xf>
    <xf numFmtId="165" fontId="9" fillId="8" borderId="13" xfId="0" applyNumberFormat="1" applyFont="1" applyFill="1" applyBorder="1" applyAlignment="1" applyProtection="1">
      <alignment horizontal="center" vertical="center"/>
      <protection hidden="1"/>
    </xf>
    <xf numFmtId="165" fontId="9" fillId="3" borderId="39" xfId="0" applyNumberFormat="1" applyFont="1" applyFill="1" applyBorder="1" applyAlignment="1" applyProtection="1">
      <alignment horizontal="center" vertical="center"/>
      <protection hidden="1"/>
    </xf>
    <xf numFmtId="165" fontId="9" fillId="8" borderId="7" xfId="0" applyNumberFormat="1" applyFont="1" applyFill="1" applyBorder="1" applyAlignment="1" applyProtection="1">
      <alignment horizontal="center" vertical="center"/>
      <protection hidden="1"/>
    </xf>
    <xf numFmtId="165" fontId="10" fillId="3" borderId="25" xfId="0" applyNumberFormat="1" applyFont="1" applyFill="1" applyBorder="1" applyAlignment="1" applyProtection="1">
      <alignment horizontal="center" vertical="center"/>
      <protection hidden="1"/>
    </xf>
    <xf numFmtId="165" fontId="10" fillId="3" borderId="35" xfId="0" applyNumberFormat="1" applyFont="1" applyFill="1" applyBorder="1" applyAlignment="1" applyProtection="1">
      <alignment horizontal="center" vertical="center"/>
      <protection hidden="1"/>
    </xf>
    <xf numFmtId="165" fontId="10" fillId="3" borderId="30" xfId="0" applyNumberFormat="1" applyFont="1" applyFill="1" applyBorder="1" applyAlignment="1" applyProtection="1">
      <alignment horizontal="center" vertical="center"/>
      <protection hidden="1"/>
    </xf>
    <xf numFmtId="165" fontId="9" fillId="2" borderId="16" xfId="0" applyNumberFormat="1" applyFont="1" applyFill="1" applyBorder="1" applyAlignment="1" applyProtection="1">
      <alignment horizontal="center" vertical="center"/>
      <protection locked="0"/>
    </xf>
    <xf numFmtId="165" fontId="9" fillId="2" borderId="6" xfId="0" applyNumberFormat="1" applyFont="1" applyFill="1" applyBorder="1" applyAlignment="1" applyProtection="1">
      <alignment horizontal="center" vertical="center"/>
      <protection locked="0"/>
    </xf>
    <xf numFmtId="0" fontId="1" fillId="0" borderId="0" xfId="0" applyFont="1" applyProtection="1">
      <protection hidden="1"/>
    </xf>
    <xf numFmtId="0" fontId="18" fillId="2" borderId="0" xfId="1" applyFont="1" applyFill="1" applyBorder="1" applyProtection="1">
      <protection hidden="1"/>
    </xf>
    <xf numFmtId="0" fontId="28" fillId="0" borderId="40" xfId="0" applyFont="1" applyBorder="1" applyAlignment="1" applyProtection="1">
      <alignment vertical="center"/>
      <protection hidden="1"/>
    </xf>
    <xf numFmtId="0" fontId="15" fillId="0" borderId="0" xfId="0" applyFont="1" applyAlignment="1" applyProtection="1">
      <alignment horizontal="left" vertical="center" indent="11"/>
      <protection hidden="1"/>
    </xf>
    <xf numFmtId="0" fontId="22" fillId="0" borderId="0" xfId="0" applyFont="1" applyAlignment="1" applyProtection="1">
      <alignment horizontal="left" vertical="center" indent="11"/>
      <protection hidden="1"/>
    </xf>
    <xf numFmtId="0" fontId="0" fillId="0" borderId="0" xfId="0" applyProtection="1">
      <protection hidden="1"/>
    </xf>
    <xf numFmtId="0" fontId="0" fillId="0" borderId="0" xfId="2" applyFont="1" applyBorder="1" applyAlignment="1" applyProtection="1">
      <alignment vertical="center" wrapText="1"/>
      <protection hidden="1"/>
    </xf>
    <xf numFmtId="0" fontId="0" fillId="0" borderId="0" xfId="2" applyFont="1" applyBorder="1" applyAlignment="1" applyProtection="1">
      <alignment vertical="center"/>
      <protection hidden="1"/>
    </xf>
    <xf numFmtId="0" fontId="7" fillId="3" borderId="29" xfId="2" applyFont="1" applyFill="1" applyBorder="1" applyAlignment="1" applyProtection="1">
      <alignment horizontal="left" vertical="center" indent="1"/>
      <protection hidden="1"/>
    </xf>
    <xf numFmtId="164" fontId="10" fillId="3" borderId="30" xfId="0" applyNumberFormat="1" applyFont="1" applyFill="1" applyBorder="1" applyAlignment="1" applyProtection="1">
      <alignment horizontal="center" vertical="center"/>
      <protection hidden="1"/>
    </xf>
    <xf numFmtId="0" fontId="0" fillId="0" borderId="0" xfId="2" applyFont="1" applyBorder="1" applyAlignment="1" applyProtection="1">
      <alignment horizontal="left" vertical="center"/>
      <protection hidden="1"/>
    </xf>
    <xf numFmtId="164" fontId="20" fillId="0" borderId="0" xfId="0" applyNumberFormat="1" applyFont="1" applyAlignment="1" applyProtection="1">
      <alignment vertical="center"/>
      <protection hidden="1"/>
    </xf>
    <xf numFmtId="0" fontId="14" fillId="2" borderId="0" xfId="2" applyFont="1" applyFill="1" applyBorder="1" applyAlignment="1" applyProtection="1">
      <alignment vertical="center"/>
      <protection hidden="1"/>
    </xf>
    <xf numFmtId="164" fontId="21" fillId="2" borderId="0" xfId="0" applyNumberFormat="1" applyFont="1" applyFill="1" applyAlignment="1" applyProtection="1">
      <alignment vertical="center"/>
      <protection hidden="1"/>
    </xf>
    <xf numFmtId="0" fontId="28" fillId="2" borderId="0" xfId="2" applyFont="1" applyFill="1" applyBorder="1" applyAlignment="1" applyProtection="1">
      <alignment horizontal="left" vertical="center" indent="1"/>
      <protection hidden="1"/>
    </xf>
    <xf numFmtId="0" fontId="15" fillId="0" borderId="0" xfId="0" applyFont="1" applyAlignment="1" applyProtection="1">
      <alignment horizontal="left" vertical="center" indent="1"/>
      <protection hidden="1"/>
    </xf>
    <xf numFmtId="0" fontId="16" fillId="0" borderId="0" xfId="0" applyFont="1" applyAlignment="1" applyProtection="1">
      <alignment horizontal="left" vertical="center" indent="1"/>
      <protection hidden="1"/>
    </xf>
    <xf numFmtId="0" fontId="2" fillId="0" borderId="0" xfId="0" applyFont="1" applyProtection="1">
      <protection hidden="1"/>
    </xf>
    <xf numFmtId="0" fontId="28" fillId="0" borderId="0" xfId="0" applyFont="1" applyAlignment="1" applyProtection="1">
      <alignment horizontal="left" vertical="center" indent="1"/>
      <protection hidden="1"/>
    </xf>
    <xf numFmtId="0" fontId="30" fillId="7" borderId="4" xfId="0" applyFont="1" applyFill="1" applyBorder="1" applyAlignment="1" applyProtection="1">
      <alignment horizontal="left" vertical="center" indent="1"/>
      <protection hidden="1"/>
    </xf>
    <xf numFmtId="0" fontId="8" fillId="7" borderId="4"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protection hidden="1"/>
    </xf>
    <xf numFmtId="0" fontId="6" fillId="0" borderId="0" xfId="0" applyFont="1" applyProtection="1">
      <protection hidden="1"/>
    </xf>
    <xf numFmtId="0" fontId="26" fillId="7" borderId="4" xfId="0" applyFont="1" applyFill="1" applyBorder="1" applyAlignment="1" applyProtection="1">
      <alignment horizontal="left" vertical="center" indent="1"/>
      <protection hidden="1"/>
    </xf>
    <xf numFmtId="0" fontId="7" fillId="3" borderId="23" xfId="0" applyFont="1" applyFill="1" applyBorder="1" applyAlignment="1" applyProtection="1">
      <alignment horizontal="left" vertical="center" indent="1"/>
      <protection hidden="1"/>
    </xf>
    <xf numFmtId="165" fontId="17" fillId="3" borderId="24" xfId="0" applyNumberFormat="1" applyFont="1" applyFill="1" applyBorder="1" applyAlignment="1" applyProtection="1">
      <alignment horizontal="center" vertical="center"/>
      <protection hidden="1"/>
    </xf>
    <xf numFmtId="0" fontId="7" fillId="3" borderId="37" xfId="0" applyFont="1" applyFill="1" applyBorder="1" applyAlignment="1" applyProtection="1">
      <alignment horizontal="left" vertical="center" indent="1"/>
      <protection hidden="1"/>
    </xf>
    <xf numFmtId="165" fontId="6" fillId="3" borderId="38" xfId="0" applyNumberFormat="1" applyFont="1" applyFill="1" applyBorder="1" applyAlignment="1" applyProtection="1">
      <alignment horizontal="center" vertical="center"/>
      <protection hidden="1"/>
    </xf>
    <xf numFmtId="0" fontId="12" fillId="2" borderId="0" xfId="0" applyFont="1" applyFill="1" applyAlignment="1" applyProtection="1">
      <alignment horizontal="left" vertical="center" indent="1"/>
      <protection hidden="1"/>
    </xf>
    <xf numFmtId="165" fontId="6" fillId="2" borderId="0" xfId="0" applyNumberFormat="1" applyFont="1" applyFill="1" applyAlignment="1" applyProtection="1">
      <alignment horizontal="center" vertical="center"/>
      <protection hidden="1"/>
    </xf>
    <xf numFmtId="0" fontId="6" fillId="0" borderId="0" xfId="0" applyFont="1" applyAlignment="1" applyProtection="1">
      <alignment horizontal="center"/>
      <protection hidden="1"/>
    </xf>
    <xf numFmtId="0" fontId="23" fillId="0" borderId="0" xfId="0" applyFont="1" applyProtection="1">
      <protection hidden="1"/>
    </xf>
    <xf numFmtId="0" fontId="26" fillId="7" borderId="4" xfId="0" applyFont="1" applyFill="1" applyBorder="1" applyAlignment="1" applyProtection="1">
      <alignment horizontal="center" vertical="center"/>
      <protection hidden="1"/>
    </xf>
    <xf numFmtId="0" fontId="30" fillId="7" borderId="18" xfId="0" applyFont="1" applyFill="1" applyBorder="1" applyAlignment="1" applyProtection="1">
      <alignment horizontal="left" vertical="center" indent="1"/>
      <protection hidden="1"/>
    </xf>
    <xf numFmtId="0" fontId="8" fillId="7" borderId="18" xfId="0" applyFont="1" applyFill="1" applyBorder="1" applyAlignment="1" applyProtection="1">
      <alignment horizontal="center" vertical="center" wrapText="1"/>
      <protection hidden="1"/>
    </xf>
    <xf numFmtId="0" fontId="8" fillId="7" borderId="18" xfId="0" applyFont="1" applyFill="1" applyBorder="1" applyAlignment="1" applyProtection="1">
      <alignment horizontal="center" vertical="center"/>
      <protection hidden="1"/>
    </xf>
    <xf numFmtId="0" fontId="7" fillId="3" borderId="29" xfId="0" applyFont="1" applyFill="1" applyBorder="1" applyAlignment="1" applyProtection="1">
      <alignment horizontal="left" vertical="center" indent="1"/>
      <protection hidden="1"/>
    </xf>
    <xf numFmtId="165" fontId="6" fillId="3" borderId="27" xfId="0" applyNumberFormat="1" applyFont="1" applyFill="1" applyBorder="1" applyAlignment="1" applyProtection="1">
      <alignment horizontal="center" vertical="center"/>
      <protection hidden="1"/>
    </xf>
    <xf numFmtId="165" fontId="6" fillId="3" borderId="36" xfId="0" applyNumberFormat="1" applyFont="1" applyFill="1" applyBorder="1" applyAlignment="1" applyProtection="1">
      <alignment horizontal="center" vertical="center"/>
      <protection hidden="1"/>
    </xf>
    <xf numFmtId="165" fontId="6" fillId="2" borderId="0" xfId="0" applyNumberFormat="1" applyFont="1" applyFill="1" applyAlignment="1" applyProtection="1">
      <alignment horizontal="left" vertical="center" indent="1"/>
      <protection hidden="1"/>
    </xf>
    <xf numFmtId="0" fontId="12" fillId="2" borderId="0" xfId="0" applyFont="1" applyFill="1" applyAlignment="1" applyProtection="1">
      <alignment vertical="center"/>
      <protection hidden="1"/>
    </xf>
    <xf numFmtId="165" fontId="6" fillId="2" borderId="0" xfId="0" applyNumberFormat="1" applyFont="1" applyFill="1" applyAlignment="1" applyProtection="1">
      <alignment vertical="center"/>
      <protection hidden="1"/>
    </xf>
    <xf numFmtId="165" fontId="9" fillId="3" borderId="27"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indent="1"/>
      <protection hidden="1"/>
    </xf>
    <xf numFmtId="165" fontId="9" fillId="2" borderId="0" xfId="0" applyNumberFormat="1" applyFont="1" applyFill="1" applyAlignment="1" applyProtection="1">
      <alignment horizontal="left" vertical="center"/>
      <protection hidden="1"/>
    </xf>
    <xf numFmtId="165" fontId="9" fillId="2" borderId="0" xfId="0" applyNumberFormat="1" applyFont="1" applyFill="1" applyAlignment="1" applyProtection="1">
      <alignment horizontal="center" vertical="center"/>
      <protection hidden="1"/>
    </xf>
    <xf numFmtId="0" fontId="31" fillId="7" borderId="4" xfId="0" applyFont="1" applyFill="1" applyBorder="1" applyAlignment="1" applyProtection="1">
      <alignment horizontal="left" vertical="center" indent="1"/>
      <protection hidden="1"/>
    </xf>
    <xf numFmtId="165" fontId="9" fillId="8" borderId="15" xfId="0" applyNumberFormat="1" applyFont="1" applyFill="1" applyBorder="1" applyAlignment="1" applyProtection="1">
      <alignment horizontal="center" vertical="center"/>
      <protection hidden="1"/>
    </xf>
    <xf numFmtId="165" fontId="9" fillId="3" borderId="24" xfId="0" applyNumberFormat="1" applyFont="1" applyFill="1" applyBorder="1" applyAlignment="1" applyProtection="1">
      <alignment horizontal="center" vertical="center"/>
      <protection hidden="1"/>
    </xf>
    <xf numFmtId="0" fontId="7" fillId="3" borderId="33" xfId="0" applyFont="1" applyFill="1" applyBorder="1" applyAlignment="1" applyProtection="1">
      <alignment horizontal="left" vertical="center" indent="1"/>
      <protection hidden="1"/>
    </xf>
    <xf numFmtId="165" fontId="6" fillId="3" borderId="26" xfId="0" applyNumberFormat="1" applyFont="1" applyFill="1" applyBorder="1" applyAlignment="1" applyProtection="1">
      <alignment horizontal="center" vertical="center"/>
      <protection hidden="1"/>
    </xf>
    <xf numFmtId="165" fontId="10" fillId="3" borderId="34" xfId="0" applyNumberFormat="1" applyFont="1" applyFill="1" applyBorder="1" applyAlignment="1" applyProtection="1">
      <alignment horizontal="center" vertical="center"/>
      <protection hidden="1"/>
    </xf>
    <xf numFmtId="0" fontId="11" fillId="0" borderId="0" xfId="0" applyFont="1" applyAlignment="1" applyProtection="1">
      <alignment vertical="center"/>
      <protection hidden="1"/>
    </xf>
    <xf numFmtId="165" fontId="6" fillId="0" borderId="0" xfId="0" applyNumberFormat="1" applyFont="1" applyAlignment="1" applyProtection="1">
      <alignment vertical="center"/>
      <protection hidden="1"/>
    </xf>
    <xf numFmtId="0" fontId="26" fillId="7" borderId="18" xfId="0" applyFont="1" applyFill="1" applyBorder="1" applyAlignment="1" applyProtection="1">
      <alignment vertical="center"/>
      <protection hidden="1"/>
    </xf>
    <xf numFmtId="165" fontId="7" fillId="3" borderId="24" xfId="0" applyNumberFormat="1" applyFont="1" applyFill="1" applyBorder="1" applyAlignment="1" applyProtection="1">
      <alignment horizontal="center" vertical="center"/>
      <protection hidden="1"/>
    </xf>
    <xf numFmtId="165" fontId="7" fillId="3" borderId="25" xfId="0" applyNumberFormat="1" applyFont="1" applyFill="1" applyBorder="1" applyAlignment="1" applyProtection="1">
      <alignment horizontal="center" vertical="center"/>
      <protection hidden="1"/>
    </xf>
    <xf numFmtId="165" fontId="12" fillId="2" borderId="0" xfId="0" applyNumberFormat="1" applyFont="1" applyFill="1" applyAlignment="1" applyProtection="1">
      <alignment vertical="center"/>
      <protection hidden="1"/>
    </xf>
    <xf numFmtId="0" fontId="11" fillId="2" borderId="0" xfId="0" applyFont="1" applyFill="1" applyAlignment="1" applyProtection="1">
      <alignment vertical="center"/>
      <protection hidden="1"/>
    </xf>
    <xf numFmtId="165" fontId="9" fillId="8" borderId="25" xfId="0" applyNumberFormat="1" applyFont="1" applyFill="1" applyBorder="1" applyAlignment="1" applyProtection="1">
      <alignment horizontal="center" vertical="center"/>
      <protection hidden="1"/>
    </xf>
    <xf numFmtId="0" fontId="7" fillId="3" borderId="31" xfId="0" applyFont="1" applyFill="1" applyBorder="1" applyAlignment="1" applyProtection="1">
      <alignment horizontal="left" vertical="center" indent="1"/>
      <protection hidden="1"/>
    </xf>
    <xf numFmtId="165" fontId="9" fillId="3" borderId="28" xfId="0" applyNumberFormat="1" applyFont="1" applyFill="1" applyBorder="1" applyAlignment="1" applyProtection="1">
      <alignment horizontal="center" vertical="center"/>
      <protection hidden="1"/>
    </xf>
    <xf numFmtId="165" fontId="10" fillId="3" borderId="32" xfId="0" applyNumberFormat="1" applyFont="1" applyFill="1" applyBorder="1" applyAlignment="1" applyProtection="1">
      <alignment horizontal="center" vertical="center"/>
      <protection hidden="1"/>
    </xf>
    <xf numFmtId="0" fontId="27" fillId="0" borderId="42" xfId="0" applyFont="1" applyBorder="1" applyAlignment="1" applyProtection="1">
      <alignment vertical="center"/>
      <protection locked="0"/>
    </xf>
    <xf numFmtId="0" fontId="27" fillId="0" borderId="41" xfId="0" applyFont="1" applyBorder="1" applyAlignment="1" applyProtection="1">
      <alignment horizontal="left" vertical="center"/>
      <protection locked="0"/>
    </xf>
    <xf numFmtId="0" fontId="9" fillId="2" borderId="19" xfId="2" applyFont="1" applyFill="1" applyBorder="1" applyAlignment="1" applyProtection="1">
      <alignment horizontal="left" vertical="center" indent="1"/>
      <protection locked="0"/>
    </xf>
    <xf numFmtId="164" fontId="9" fillId="2" borderId="20" xfId="0" applyNumberFormat="1" applyFont="1" applyFill="1" applyBorder="1" applyAlignment="1" applyProtection="1">
      <alignment horizontal="center" vertical="center"/>
      <protection locked="0"/>
    </xf>
    <xf numFmtId="0" fontId="9" fillId="2" borderId="14" xfId="2" applyFont="1" applyFill="1" applyBorder="1" applyAlignment="1" applyProtection="1">
      <alignment horizontal="left" vertical="center" indent="1"/>
      <protection locked="0"/>
    </xf>
    <xf numFmtId="164" fontId="9" fillId="2" borderId="15" xfId="0" applyNumberFormat="1" applyFont="1" applyFill="1" applyBorder="1" applyAlignment="1" applyProtection="1">
      <alignment horizontal="center" vertical="center"/>
      <protection locked="0"/>
    </xf>
    <xf numFmtId="0" fontId="9" fillId="2" borderId="5" xfId="2" applyFont="1" applyFill="1" applyBorder="1" applyAlignment="1" applyProtection="1">
      <alignment horizontal="left" vertical="center" indent="1"/>
      <protection locked="0"/>
    </xf>
    <xf numFmtId="164" fontId="9" fillId="2" borderId="7" xfId="0" applyNumberFormat="1" applyFont="1" applyFill="1" applyBorder="1" applyAlignment="1" applyProtection="1">
      <alignment horizontal="center" vertical="center"/>
      <protection locked="0"/>
    </xf>
    <xf numFmtId="165" fontId="9" fillId="2" borderId="26" xfId="0" applyNumberFormat="1" applyFont="1" applyFill="1" applyBorder="1" applyAlignment="1" applyProtection="1">
      <alignment horizontal="center" vertical="center"/>
      <protection locked="0"/>
    </xf>
    <xf numFmtId="165" fontId="9" fillId="2" borderId="9" xfId="0" applyNumberFormat="1" applyFont="1" applyFill="1" applyBorder="1" applyAlignment="1" applyProtection="1">
      <alignment horizontal="center" vertical="center"/>
      <protection locked="0"/>
    </xf>
    <xf numFmtId="165" fontId="9" fillId="2" borderId="12" xfId="0" applyNumberFormat="1" applyFont="1" applyFill="1" applyBorder="1" applyAlignment="1" applyProtection="1">
      <alignment horizontal="center" vertical="center"/>
      <protection locked="0"/>
    </xf>
    <xf numFmtId="165" fontId="9" fillId="2" borderId="6" xfId="6" applyNumberFormat="1" applyFont="1" applyFill="1" applyBorder="1" applyAlignment="1" applyProtection="1">
      <alignment horizontal="center" vertical="center"/>
      <protection locked="0"/>
    </xf>
    <xf numFmtId="0" fontId="21" fillId="9" borderId="5" xfId="0" applyFont="1" applyFill="1" applyBorder="1" applyAlignment="1" applyProtection="1">
      <alignment horizontal="left" vertical="center" indent="1"/>
      <protection locked="0"/>
    </xf>
    <xf numFmtId="0" fontId="21" fillId="9" borderId="14" xfId="0" applyFont="1" applyFill="1" applyBorder="1" applyAlignment="1" applyProtection="1">
      <alignment horizontal="left" vertical="center" indent="1"/>
      <protection locked="0"/>
    </xf>
    <xf numFmtId="0" fontId="21" fillId="9" borderId="23" xfId="0" applyFont="1" applyFill="1" applyBorder="1" applyAlignment="1" applyProtection="1">
      <alignment horizontal="left" vertical="center" indent="1"/>
      <protection locked="0"/>
    </xf>
    <xf numFmtId="165" fontId="9" fillId="2" borderId="24" xfId="0" applyNumberFormat="1" applyFont="1" applyFill="1" applyBorder="1" applyAlignment="1" applyProtection="1">
      <alignment horizontal="center" vertical="center"/>
      <protection locked="0"/>
    </xf>
    <xf numFmtId="0" fontId="14" fillId="9" borderId="14" xfId="0" applyFont="1" applyFill="1" applyBorder="1" applyAlignment="1" applyProtection="1">
      <alignment horizontal="left" vertical="center" indent="1"/>
      <protection locked="0"/>
    </xf>
    <xf numFmtId="0" fontId="14" fillId="9" borderId="5" xfId="0" applyFont="1" applyFill="1" applyBorder="1" applyAlignment="1" applyProtection="1">
      <alignment horizontal="left" vertical="center" indent="1"/>
      <protection locked="0"/>
    </xf>
    <xf numFmtId="0" fontId="21" fillId="9" borderId="33" xfId="0" applyFont="1" applyFill="1" applyBorder="1" applyAlignment="1" applyProtection="1">
      <alignment horizontal="left" vertical="center" indent="1"/>
      <protection locked="0"/>
    </xf>
    <xf numFmtId="0" fontId="21" fillId="9" borderId="8" xfId="0" applyFont="1" applyFill="1" applyBorder="1" applyAlignment="1" applyProtection="1">
      <alignment horizontal="left" vertical="center" indent="1"/>
      <protection locked="0"/>
    </xf>
    <xf numFmtId="0" fontId="21" fillId="9" borderId="11" xfId="0" applyFont="1" applyFill="1" applyBorder="1" applyAlignment="1" applyProtection="1">
      <alignment horizontal="left" vertical="center" indent="1"/>
      <protection locked="0"/>
    </xf>
    <xf numFmtId="0" fontId="0" fillId="0" borderId="0" xfId="0" applyAlignment="1" applyProtection="1">
      <alignment horizontal="center"/>
      <protection hidden="1"/>
    </xf>
    <xf numFmtId="0" fontId="6" fillId="0" borderId="0" xfId="0" applyFont="1" applyAlignment="1" applyProtection="1">
      <alignment horizontal="center"/>
      <protection hidden="1"/>
    </xf>
    <xf numFmtId="0" fontId="19" fillId="4" borderId="0" xfId="2" applyFont="1" applyFill="1" applyBorder="1" applyAlignment="1" applyProtection="1">
      <alignment horizontal="left" vertical="center" wrapText="1" indent="1"/>
      <protection hidden="1"/>
    </xf>
    <xf numFmtId="164" fontId="7" fillId="4" borderId="0" xfId="0" applyNumberFormat="1" applyFont="1" applyFill="1" applyAlignment="1" applyProtection="1">
      <alignment horizontal="center" vertical="center"/>
      <protection hidden="1"/>
    </xf>
    <xf numFmtId="164" fontId="13" fillId="6" borderId="0" xfId="0" applyNumberFormat="1" applyFont="1" applyFill="1" applyAlignment="1" applyProtection="1">
      <alignment horizontal="center" vertical="center"/>
      <protection hidden="1"/>
    </xf>
    <xf numFmtId="164" fontId="13" fillId="5" borderId="0" xfId="0" applyNumberFormat="1" applyFont="1" applyFill="1" applyAlignment="1" applyProtection="1">
      <alignment horizontal="center" vertical="center"/>
      <protection hidden="1"/>
    </xf>
    <xf numFmtId="0" fontId="19" fillId="5" borderId="0" xfId="2" applyFont="1" applyFill="1" applyBorder="1" applyAlignment="1" applyProtection="1">
      <alignment horizontal="left" vertical="center" wrapText="1" indent="1"/>
      <protection hidden="1"/>
    </xf>
    <xf numFmtId="0" fontId="28" fillId="2" borderId="17" xfId="0" applyFont="1" applyFill="1" applyBorder="1" applyAlignment="1" applyProtection="1">
      <alignment horizontal="left" vertical="center" indent="1"/>
      <protection hidden="1"/>
    </xf>
    <xf numFmtId="0" fontId="28" fillId="0" borderId="17" xfId="0" applyFont="1" applyBorder="1" applyAlignment="1" applyProtection="1">
      <alignment horizontal="left" vertical="center" indent="1"/>
      <protection hidden="1"/>
    </xf>
    <xf numFmtId="0" fontId="28" fillId="2" borderId="17" xfId="0" applyFont="1" applyFill="1" applyBorder="1" applyAlignment="1" applyProtection="1">
      <alignment vertical="center"/>
      <protection hidden="1"/>
    </xf>
    <xf numFmtId="0" fontId="22" fillId="0" borderId="0" xfId="0" applyFont="1" applyAlignment="1" applyProtection="1">
      <alignment horizontal="left" vertical="center" indent="11"/>
      <protection hidden="1"/>
    </xf>
    <xf numFmtId="0" fontId="19" fillId="6" borderId="0" xfId="2" applyFont="1" applyFill="1" applyBorder="1" applyAlignment="1" applyProtection="1">
      <alignment horizontal="left" vertical="center" wrapText="1" indent="1"/>
      <protection hidden="1"/>
    </xf>
    <xf numFmtId="0" fontId="28" fillId="2" borderId="21" xfId="3" applyFont="1" applyFill="1" applyBorder="1" applyAlignment="1" applyProtection="1">
      <alignment horizontal="left" vertical="center" indent="1"/>
      <protection hidden="1"/>
    </xf>
    <xf numFmtId="0" fontId="29" fillId="2" borderId="22" xfId="3" applyFont="1" applyFill="1" applyBorder="1" applyAlignment="1" applyProtection="1">
      <alignment horizontal="left" vertical="center" indent="1"/>
      <protection hidden="1"/>
    </xf>
    <xf numFmtId="0" fontId="28" fillId="2" borderId="22" xfId="3" applyFont="1" applyFill="1" applyBorder="1" applyAlignment="1" applyProtection="1">
      <alignment horizontal="left" vertical="center" indent="1"/>
      <protection hidden="1"/>
    </xf>
    <xf numFmtId="0" fontId="21" fillId="9" borderId="46" xfId="0" applyFont="1" applyFill="1" applyBorder="1" applyAlignment="1" applyProtection="1">
      <alignment horizontal="left" vertical="center" indent="1"/>
      <protection locked="0"/>
    </xf>
    <xf numFmtId="165" fontId="33" fillId="2" borderId="46" xfId="0" applyNumberFormat="1" applyFont="1" applyFill="1" applyBorder="1" applyAlignment="1" applyProtection="1">
      <alignment horizontal="center" vertical="center"/>
      <protection locked="0"/>
    </xf>
    <xf numFmtId="165" fontId="33" fillId="2" borderId="47" xfId="0" applyNumberFormat="1" applyFont="1" applyFill="1" applyBorder="1" applyAlignment="1" applyProtection="1">
      <alignment horizontal="center" vertical="center"/>
      <protection locked="0"/>
    </xf>
    <xf numFmtId="165" fontId="33" fillId="8" borderId="48" xfId="0" applyNumberFormat="1" applyFont="1" applyFill="1" applyBorder="1" applyAlignment="1" applyProtection="1">
      <alignment horizontal="center" vertical="center"/>
      <protection hidden="1"/>
    </xf>
  </cellXfs>
  <cellStyles count="7">
    <cellStyle name="Currency" xfId="6" builtinId="4"/>
    <cellStyle name="Date" xfId="5" xr:uid="{FE33F3B2-B201-45AD-A81E-81BCB12ED9D2}"/>
    <cellStyle name="Heading 1" xfId="1" builtinId="16" customBuiltin="1"/>
    <cellStyle name="Heading 2" xfId="2" builtinId="17" customBuiltin="1"/>
    <cellStyle name="Heading 3" xfId="3" builtinId="18" customBuiltin="1"/>
    <cellStyle name="Normal" xfId="0" builtinId="0" customBuiltin="1"/>
    <cellStyle name="Phone" xfId="4" xr:uid="{70E46558-98AC-446F-861A-54F270CBD905}"/>
  </cellStyles>
  <dxfs count="175">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top style="thin">
          <color theme="0" tint="-0.14996795556505021"/>
        </top>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style="thin">
          <color theme="0" tint="-0.14993743705557422"/>
        </right>
        <top style="thin">
          <color theme="0" tint="-0.14996795556505021"/>
        </top>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style="thin">
          <color theme="0" tint="-0.14993743705557422"/>
        </right>
        <top style="thin">
          <color theme="0" tint="-0.14996795556505021"/>
        </top>
        <bottom/>
      </border>
      <protection locked="1" hidden="1"/>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3743705557422"/>
        </right>
        <top style="thin">
          <color theme="0" tint="-0.14996795556505021"/>
        </top>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1"/>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6795556505021"/>
        </right>
        <top style="thin">
          <color theme="0" tint="-0.14996795556505021"/>
        </top>
        <bottom style="thin">
          <color theme="0" tint="-0.14993743705557422"/>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top style="thin">
          <color theme="0" tint="-0.14996795556505021"/>
        </top>
        <bottom style="thin">
          <color theme="0" tint="-0.1498764000366222"/>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style="thin">
          <color theme="0" tint="-0.14990691854609822"/>
        </right>
        <top style="thin">
          <color theme="0" tint="-0.14996795556505021"/>
        </top>
        <bottom style="thin">
          <color theme="0" tint="-0.1498764000366222"/>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style="thin">
          <color theme="0" tint="-0.14990691854609822"/>
        </right>
        <top style="thin">
          <color theme="0" tint="-0.14996795556505021"/>
        </top>
        <bottom style="thin">
          <color theme="0" tint="-0.1498764000366222"/>
        </bottom>
      </border>
      <protection locked="1" hidden="1"/>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0691854609822"/>
        </right>
        <top style="thin">
          <color theme="0" tint="-0.14996795556505021"/>
        </top>
        <bottom style="thin">
          <color theme="0" tint="-0.14993743705557422"/>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1"/>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6795556505021"/>
        </right>
        <top style="thin">
          <color theme="0" tint="-0.14996795556505021"/>
        </top>
        <bottom style="thin">
          <color theme="0" tint="-0.14993743705557422"/>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style="thin">
          <color theme="0" tint="-0.14990691854609822"/>
        </right>
        <top style="thin">
          <color theme="0" tint="-0.14996795556505021"/>
        </top>
        <bottom style="thin">
          <color theme="0" tint="-0.14993743705557422"/>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0691854609822"/>
        </left>
        <right style="thin">
          <color theme="0" tint="-0.14990691854609822"/>
        </right>
        <top style="thin">
          <color theme="0" tint="-0.14996795556505021"/>
        </top>
        <bottom style="thin">
          <color theme="0" tint="-0.14993743705557422"/>
        </bottom>
      </border>
      <protection locked="1" hidden="1"/>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0691854609822"/>
        </right>
        <top style="thin">
          <color theme="0" tint="-0.14996795556505021"/>
        </top>
        <bottom style="thin">
          <color theme="0" tint="-0.14993743705557422"/>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top style="thin">
          <color theme="0" tint="-0.14993743705557422"/>
        </top>
        <bottom style="thin">
          <color theme="0" tint="-0.14990691854609822"/>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style="thin">
          <color theme="0" tint="-0.14990691854609822"/>
        </right>
        <top style="thin">
          <color theme="0" tint="-0.14993743705557422"/>
        </top>
        <bottom style="thin">
          <color theme="0" tint="-0.14990691854609822"/>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style="thin">
          <color theme="0" tint="-0.14990691854609822"/>
        </right>
        <top style="thin">
          <color theme="0" tint="-0.14993743705557422"/>
        </top>
        <bottom style="thin">
          <color theme="0" tint="-0.14990691854609822"/>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0691854609822"/>
        </right>
        <top style="thin">
          <color theme="0" tint="-0.14993743705557422"/>
        </top>
        <bottom style="thin">
          <color theme="0" tint="-0.14990691854609822"/>
        </bottom>
      </border>
      <protection locked="1" hidden="1"/>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3743705557422"/>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0"/>
        </patternFill>
      </fill>
      <protection locked="1" hidden="1"/>
    </dxf>
    <dxf>
      <border>
        <bottom style="thin">
          <color theme="0" tint="-0.14996795556505021"/>
        </bottom>
      </border>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1" hidden="1"/>
    </dxf>
    <dxf>
      <font>
        <b val="0"/>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left style="thin">
          <color theme="0" tint="-0.14996795556505021"/>
        </left>
        <right style="thin">
          <color theme="0" tint="-0.14996795556505021"/>
        </right>
        <top/>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0"/>
        </patternFill>
      </fill>
      <protection locked="1" hidden="1"/>
    </dxf>
    <dxf>
      <border>
        <bottom style="thin">
          <color theme="0" tint="-0.14996795556505021"/>
        </bottom>
      </border>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4"/>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i val="0"/>
        <strike val="0"/>
        <condense val="0"/>
        <extend val="0"/>
        <outline val="0"/>
        <shadow val="0"/>
        <u val="none"/>
        <vertAlign val="baseline"/>
        <sz val="14"/>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1" hidden="1"/>
    </dxf>
    <dxf>
      <font>
        <b/>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b/>
        <i val="0"/>
        <strike val="0"/>
        <outline val="0"/>
        <shadow val="0"/>
        <u val="none"/>
        <vertAlign val="baseline"/>
        <sz val="14"/>
        <color theme="1" tint="0.34998626667073579"/>
        <name val="Calibri"/>
        <scheme val="minor"/>
      </font>
      <fill>
        <patternFill patternType="solid">
          <fgColor indexed="64"/>
          <bgColor theme="0" tint="-4.9989318521683403E-2"/>
        </patternFill>
      </fill>
      <border diagonalUp="0" diagonalDown="0">
        <left style="thin">
          <color theme="0" tint="-0.14996795556505021"/>
        </left>
        <right style="thin">
          <color theme="0" tint="-0.14996795556505021"/>
        </right>
        <top/>
        <bottom/>
      </border>
      <protection locked="1" hidden="1"/>
    </dxf>
    <dxf>
      <font>
        <strike val="0"/>
        <outline val="0"/>
        <shadow val="0"/>
        <u val="none"/>
        <vertAlign val="baseline"/>
        <sz val="12"/>
        <color theme="1" tint="0.24994659260841701"/>
        <name val="Calibri"/>
        <scheme val="minor"/>
      </font>
      <fill>
        <patternFill patternType="solid">
          <fgColor indexed="64"/>
          <bgColor theme="0"/>
        </patternFill>
      </fill>
      <protection locked="1" hidden="1"/>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3743705557422"/>
        </bottom>
      </border>
      <protection locked="1" hidden="1"/>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left style="thin">
          <color theme="0" tint="-0.14996795556505021"/>
        </left>
        <right style="thin">
          <color theme="0" tint="-0.14996795556505021"/>
        </right>
        <top/>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0"/>
        </patternFill>
      </fill>
      <protection locked="1" hidden="1"/>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general" vertical="center" textRotation="0" wrapText="0" indent="0" justifyLastLine="0" shrinkToFit="0" readingOrder="0"/>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border diagonalUp="0" diagonalDown="0">
        <left/>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protection locked="1" hidden="1"/>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style="thin">
          <color theme="0" tint="-0.14993743705557422"/>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14993743705557422"/>
        </left>
        <right style="thin">
          <color theme="0" tint="-0.14993743705557422"/>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thin">
          <color theme="0" tint="-0.14993743705557422"/>
        </right>
        <top style="thin">
          <color theme="0" tint="-0.14996795556505021"/>
        </top>
        <bottom style="thin">
          <color theme="0" tint="-0.14993743705557422"/>
        </bottom>
      </border>
      <protection locked="1" hidden="1"/>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left style="thin">
          <color theme="0" tint="-0.14993743705557422"/>
        </left>
        <right style="thin">
          <color theme="0" tint="-0.14993743705557422"/>
        </right>
        <top/>
        <bottom/>
      </border>
      <protection locked="1" hidden="1"/>
    </dxf>
    <dxf>
      <font>
        <b val="0"/>
        <i val="0"/>
        <strike val="0"/>
        <outline val="0"/>
        <shadow val="0"/>
        <u val="none"/>
        <vertAlign val="baseline"/>
        <sz val="12"/>
        <color theme="1" tint="0.34998626667073579"/>
        <name val="Calibri"/>
        <scheme val="minor"/>
      </font>
      <fill>
        <patternFill>
          <fgColor indexed="64"/>
          <bgColor theme="0"/>
        </patternFill>
      </fill>
      <protection locked="1" hidden="1"/>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theme="0" tint="-0.14990691854609822"/>
        </left>
        <right style="thin">
          <color theme="0" tint="-0.14990691854609822"/>
        </right>
        <top/>
        <bottom/>
      </border>
      <protection locked="1" hidden="1"/>
    </dxf>
    <dxf>
      <border diagonalUp="0" diagonalDown="0">
        <left/>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protection locked="1" hidden="1"/>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font>
        <b/>
        <i val="0"/>
        <strike val="0"/>
        <condense val="0"/>
        <extend val="0"/>
        <outline val="0"/>
        <shadow val="0"/>
        <u val="none"/>
        <vertAlign val="baseline"/>
        <sz val="12"/>
        <color theme="1" tint="0.34998626667073579"/>
        <name val="Calibri"/>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top/>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34998626667073579"/>
        <name val="Calibri"/>
        <scheme val="minor"/>
      </font>
      <numFmt numFmtId="165" formatCode="&quot;$&quot;#,##0.00"/>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tint="-0.14990691854609822"/>
        </left>
        <right style="thin">
          <color theme="0" tint="-0.14990691854609822"/>
        </right>
        <top/>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34998626667073579"/>
        <name val="Calibri"/>
        <scheme val="minor"/>
      </font>
      <numFmt numFmtId="165" formatCode="&quot;$&quot;#,##0.00"/>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tint="-0.14990691854609822"/>
        </left>
        <right style="thin">
          <color theme="0" tint="-0.14990691854609822"/>
        </right>
        <top/>
        <bottom/>
      </border>
      <protection locked="1" hidden="1"/>
    </dxf>
    <dxf>
      <font>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0691854609822"/>
        </right>
        <top/>
        <bottom/>
      </border>
      <protection locked="1" hidden="1"/>
    </dxf>
    <dxf>
      <font>
        <b/>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tint="-0.14990691854609822"/>
        </left>
        <right style="thin">
          <color theme="0" tint="-0.14990691854609822"/>
        </right>
        <top/>
        <bottom/>
      </border>
      <protection locked="1" hidden="1"/>
    </dxf>
    <dxf>
      <border diagonalUp="0" diagonalDown="0">
        <left/>
        <right/>
        <top/>
        <bottom/>
      </border>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protection locked="1" hidden="1"/>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thin">
          <color theme="0" tint="-0.14996795556505021"/>
        </left>
        <right style="thin">
          <color theme="0" tint="-0.14996795556505021"/>
        </right>
        <top/>
        <bottom/>
      </border>
      <protection locked="1" hidden="1"/>
    </dxf>
    <dxf>
      <font>
        <strike val="0"/>
        <outline val="0"/>
        <shadow val="0"/>
        <u val="none"/>
        <vertAlign val="baseline"/>
        <sz val="12"/>
        <color theme="1" tint="0.24994659260841701"/>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strike val="0"/>
        <outline val="0"/>
        <shadow val="0"/>
        <u val="none"/>
        <vertAlign val="baseline"/>
        <sz val="12"/>
        <color theme="1" tint="0.24994659260841701"/>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strike val="0"/>
        <outline val="0"/>
        <shadow val="0"/>
        <u val="none"/>
        <vertAlign val="baseline"/>
        <sz val="12"/>
        <color theme="1" tint="0.24994659260841701"/>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strike val="0"/>
        <outline val="0"/>
        <shadow val="0"/>
        <u val="none"/>
        <vertAlign val="baseline"/>
        <sz val="12"/>
        <color auto="1"/>
        <name val="Calibri"/>
        <family val="2"/>
        <scheme val="minor"/>
      </font>
      <fill>
        <patternFill patternType="solid">
          <fgColor indexed="64"/>
          <bgColor theme="4" tint="0.79998168889431442"/>
        </patternFill>
      </fill>
      <alignment horizontal="general"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1" hidden="1"/>
    </dxf>
    <dxf>
      <border diagonalUp="0" diagonalDown="0">
        <left/>
        <right/>
        <top/>
        <bottom/>
      </border>
    </dxf>
    <dxf>
      <font>
        <strike val="0"/>
        <outline val="0"/>
        <shadow val="0"/>
        <u val="none"/>
        <vertAlign val="baseline"/>
        <sz val="12"/>
        <color theme="1" tint="0.24994659260841701"/>
        <name val="Calibri"/>
        <scheme val="minor"/>
      </font>
      <fill>
        <patternFill patternType="solid">
          <fgColor indexed="64"/>
          <bgColor theme="0"/>
        </patternFill>
      </fill>
      <protection locked="1" hidden="1"/>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bottom/>
      </border>
      <protection locked="1" hidden="1"/>
    </dxf>
    <dxf>
      <font>
        <b/>
        <i val="0"/>
        <strike val="0"/>
        <condense val="0"/>
        <extend val="0"/>
        <outline val="0"/>
        <shadow val="0"/>
        <u val="none"/>
        <vertAlign val="baseline"/>
        <sz val="12"/>
        <color theme="1" tint="0.34998626667073579"/>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style="thin">
          <color theme="0" tint="-0.14990691854609822"/>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2"/>
        <color theme="1" tint="0.24994659260841701"/>
        <name val="Calibri"/>
        <family val="2"/>
        <scheme val="minor"/>
      </font>
      <numFmt numFmtId="165" formatCode="&quot;$&quot;#,##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tint="-0.14990691854609822"/>
        </left>
        <right style="thin">
          <color theme="0" tint="-0.14990691854609822"/>
        </right>
        <top style="thin">
          <color theme="0" tint="-0.14996795556505021"/>
        </top>
        <bottom style="thin">
          <color theme="0" tint="-0.14993743705557422"/>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14990691854609822"/>
        </right>
        <top style="thin">
          <color theme="0" tint="-0.14996795556505021"/>
        </top>
        <bottom style="thin">
          <color theme="0" tint="-0.14993743705557422"/>
        </bottom>
      </border>
      <protection locked="1" hidden="1"/>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0691854609822"/>
        </left>
        <right style="thin">
          <color theme="0" tint="-0.14990691854609822"/>
        </right>
        <top/>
        <bottom/>
      </border>
      <protection locked="1" hidden="1"/>
    </dxf>
    <dxf>
      <border diagonalUp="0" diagonalDown="0">
        <left/>
        <right/>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indent="1" justifyLastLine="0" shrinkToFit="0" readingOrder="0"/>
      <protection locked="1" hidden="1"/>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2"/>
        </patternFill>
      </fill>
      <alignment horizontal="center" vertical="center" textRotation="0" wrapText="0" indent="0" justifyLastLine="0" shrinkToFit="0" readingOrder="0"/>
      <border diagonalUp="0" diagonalDown="0">
        <left style="thin">
          <color theme="0" tint="-0.14996795556505021"/>
        </left>
        <right/>
        <top style="thin">
          <color theme="0" tint="-0.14996795556505021"/>
        </top>
        <bottom style="thin">
          <color theme="0" tint="-0.14996795556505021"/>
        </bottom>
      </border>
      <protection locked="1" hidden="1"/>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outline val="0"/>
        <shadow val="0"/>
        <u val="none"/>
        <vertAlign val="baseline"/>
        <sz val="12"/>
        <color theme="1" tint="0.34998626667073579"/>
        <name val="Calibri"/>
        <scheme val="minor"/>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i val="0"/>
        <strike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0" indent="1"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6795556505021"/>
        </left>
        <right style="thin">
          <color theme="0" tint="-0.14996795556505021"/>
        </right>
        <top/>
        <bottom/>
      </border>
      <protection locked="1" hidden="1"/>
    </dxf>
    <dxf>
      <border diagonalUp="0" diagonalDown="0">
        <left/>
        <right/>
        <top style="thin">
          <color theme="8"/>
        </top>
        <bottom/>
      </border>
    </dxf>
    <dxf>
      <font>
        <b val="0"/>
        <i val="0"/>
        <strike val="0"/>
        <outline val="0"/>
        <shadow val="0"/>
        <u val="none"/>
        <vertAlign val="baseline"/>
        <sz val="12"/>
        <color theme="1" tint="0.34998626667073579"/>
        <name val="Calibri"/>
        <scheme val="minor"/>
      </font>
      <alignment horizontal="left" vertical="center" textRotation="0" indent="1" justifyLastLine="0" shrinkToFit="0" readingOrder="0"/>
      <protection locked="1" hidden="1"/>
    </dxf>
    <dxf>
      <border>
        <bottom style="thin">
          <color theme="0" tint="-0.14996795556505021"/>
        </bottom>
      </border>
    </dxf>
    <dxf>
      <font>
        <b/>
        <i val="0"/>
        <strike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font>
        <b val="0"/>
        <i val="0"/>
        <strike val="0"/>
        <outline val="0"/>
        <shadow val="0"/>
        <u val="none"/>
        <vertAlign val="baseline"/>
        <sz val="12"/>
        <color theme="1" tint="0.34998626667073579"/>
        <name val="Calibri"/>
        <scheme val="minor"/>
      </font>
      <fill>
        <patternFill patternType="solid">
          <fgColor indexed="64"/>
          <bgColor theme="2"/>
        </patternFill>
      </fill>
      <border diagonalUp="0" diagonalDown="0">
        <left style="thin">
          <color theme="0" tint="-0.14993743705557422"/>
        </left>
        <right/>
      </border>
      <protection locked="1" hidden="1"/>
    </dxf>
    <dxf>
      <font>
        <b val="0"/>
        <i val="0"/>
        <strike val="0"/>
        <outline val="0"/>
        <shadow val="0"/>
        <u val="none"/>
        <vertAlign val="baseline"/>
        <sz val="12"/>
        <color theme="1" tint="0.34998626667073579"/>
        <name val="Calibri"/>
        <scheme val="minor"/>
      </font>
      <border diagonalUp="0" diagonalDown="0">
        <left style="thin">
          <color theme="0" tint="-0.14993743705557422"/>
        </left>
        <right style="thin">
          <color theme="0" tint="-0.14993743705557422"/>
        </right>
      </border>
      <protection locked="0" hidden="0"/>
    </dxf>
    <dxf>
      <font>
        <b val="0"/>
        <i val="0"/>
        <strike val="0"/>
        <outline val="0"/>
        <shadow val="0"/>
        <u val="none"/>
        <vertAlign val="baseline"/>
        <sz val="12"/>
        <color theme="1" tint="0.34998626667073579"/>
        <name val="Calibri"/>
        <scheme val="minor"/>
      </font>
      <border diagonalUp="0" diagonalDown="0">
        <left style="thin">
          <color theme="0" tint="-0.14993743705557422"/>
        </left>
        <right style="thin">
          <color theme="0" tint="-0.14993743705557422"/>
        </right>
      </border>
      <protection locked="0" hidden="0"/>
    </dxf>
    <dxf>
      <font>
        <b/>
        <i val="0"/>
        <strike val="0"/>
        <outline val="0"/>
        <shadow val="0"/>
        <u val="none"/>
        <vertAlign val="baseline"/>
        <sz val="12"/>
        <color auto="1"/>
        <name val="Calibri"/>
        <family val="2"/>
        <scheme val="minor"/>
      </font>
      <fill>
        <patternFill patternType="solid">
          <fgColor indexed="64"/>
          <bgColor theme="4" tint="0.79998168889431442"/>
        </patternFill>
      </fill>
      <border diagonalUp="0" diagonalDown="0">
        <left/>
        <right style="thin">
          <color theme="0" tint="-0.14993743705557422"/>
        </right>
      </border>
      <protection locked="0" hidden="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theme="0" tint="-0.14993743705557422"/>
        </left>
        <right style="thin">
          <color theme="0" tint="-0.14993743705557422"/>
        </right>
        <top/>
        <bottom/>
      </border>
      <protection locked="1" hidden="1"/>
    </dxf>
    <dxf>
      <border diagonalUp="0" diagonalDown="0">
        <left/>
        <right/>
        <top style="thin">
          <color theme="8"/>
        </top>
        <bottom style="thin">
          <color theme="0" tint="-0.14996795556505021"/>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protection locked="1" hidden="1"/>
    </dxf>
    <dxf>
      <border>
        <bottom style="thin">
          <color theme="0" tint="-0.14996795556505021"/>
        </bottom>
      </border>
    </dxf>
    <dxf>
      <font>
        <b val="0"/>
        <i val="0"/>
        <strike val="0"/>
        <outline val="0"/>
        <shadow val="0"/>
        <u val="none"/>
        <vertAlign val="baseline"/>
        <sz val="12"/>
        <color theme="1"/>
        <name val="Calibri"/>
        <scheme val="minor"/>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1" hidden="1"/>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Medium2" defaultPivotStyle="PivotStyleLight16">
    <tableStyle name="Address Book" pivot="0" count="5" xr9:uid="{00000000-0011-0000-FFFF-FFFF00000000}">
      <tableStyleElement type="wholeTable" dxfId="174"/>
      <tableStyleElement type="headerRow" dxfId="173"/>
      <tableStyleElement type="totalRow" dxfId="172"/>
      <tableStyleElement type="firstRowStripe" dxfId="171"/>
      <tableStyleElement type="secondRowStripe" dxfId="170"/>
    </tableStyle>
    <tableStyle name="Personal monthly budget" pivot="0" count="7" xr9:uid="{DF2684C2-C435-47FA-9646-E632C3AE8948}">
      <tableStyleElement type="wholeTable" dxfId="169"/>
      <tableStyleElement type="headerRow" dxfId="168"/>
      <tableStyleElement type="totalRow" dxfId="167"/>
      <tableStyleElement type="firstColumn" dxfId="166"/>
      <tableStyleElement type="lastColumn" dxfId="165"/>
      <tableStyleElement type="firstRowStripe" dxfId="164"/>
      <tableStyleElement type="firstColumnStripe" dxfId="1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152400</xdr:rowOff>
    </xdr:from>
    <xdr:to>
      <xdr:col>1</xdr:col>
      <xdr:colOff>1154905</xdr:colOff>
      <xdr:row>1</xdr:row>
      <xdr:rowOff>1147998</xdr:rowOff>
    </xdr:to>
    <xdr:pic>
      <xdr:nvPicPr>
        <xdr:cNvPr id="4" name="Picture 3">
          <a:extLst>
            <a:ext uri="{FF2B5EF4-FFF2-40B4-BE49-F238E27FC236}">
              <a16:creationId xmlns:a16="http://schemas.microsoft.com/office/drawing/2014/main" id="{A55E4332-5697-474F-A6BD-AD7A5DA77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0"/>
          <a:ext cx="1250155" cy="1243248"/>
        </a:xfrm>
        <a:prstGeom prst="rect">
          <a:avLst/>
        </a:prstGeom>
        <a:solidFill>
          <a:srgbClr val="FFFFFF"/>
        </a:solidFill>
      </xdr:spPr>
    </xdr:pic>
    <xdr:clientData/>
  </xdr:twoCellAnchor>
  <xdr:twoCellAnchor editAs="oneCell">
    <xdr:from>
      <xdr:col>3</xdr:col>
      <xdr:colOff>19050</xdr:colOff>
      <xdr:row>0</xdr:row>
      <xdr:rowOff>238125</xdr:rowOff>
    </xdr:from>
    <xdr:to>
      <xdr:col>7</xdr:col>
      <xdr:colOff>409575</xdr:colOff>
      <xdr:row>2</xdr:row>
      <xdr:rowOff>447675</xdr:rowOff>
    </xdr:to>
    <xdr:pic>
      <xdr:nvPicPr>
        <xdr:cNvPr id="3" name="Picture 2" descr="Budget - Overview, Categories, and Budgeting Principle">
          <a:extLst>
            <a:ext uri="{FF2B5EF4-FFF2-40B4-BE49-F238E27FC236}">
              <a16:creationId xmlns:a16="http://schemas.microsoft.com/office/drawing/2014/main" id="{41A1AF47-C0A1-43DF-9855-1083C0AB33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0" y="238125"/>
          <a:ext cx="2752725"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214314</xdr:colOff>
      <xdr:row>1</xdr:row>
      <xdr:rowOff>78346</xdr:rowOff>
    </xdr:from>
    <xdr:to>
      <xdr:col>0</xdr:col>
      <xdr:colOff>1464469</xdr:colOff>
      <xdr:row>1</xdr:row>
      <xdr:rowOff>1321594</xdr:rowOff>
    </xdr:to>
    <xdr:pic>
      <xdr:nvPicPr>
        <xdr:cNvPr id="5" name="Picture 4">
          <a:extLst>
            <a:ext uri="{FF2B5EF4-FFF2-40B4-BE49-F238E27FC236}">
              <a16:creationId xmlns:a16="http://schemas.microsoft.com/office/drawing/2014/main" id="{D04462EF-788E-4C40-8083-5711F7197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4" y="328377"/>
          <a:ext cx="1250155" cy="1243248"/>
        </a:xfrm>
        <a:prstGeom prst="rect">
          <a:avLst/>
        </a:prstGeom>
        <a:solidFill>
          <a:srgbClr val="FFFFFF"/>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A17:D28" totalsRowCount="1" headerRowDxfId="162" dataDxfId="160" totalsRowDxfId="158" headerRowBorderDxfId="161" tableBorderDxfId="159" totalsRowBorderDxfId="157">
  <tableColumns count="4">
    <tableColumn id="1" xr3:uid="{00000000-0010-0000-0000-000001000000}" name="0" totalsRowLabel="Subtotal" dataDxfId="156" totalsRowDxfId="3"/>
    <tableColumn id="2" xr3:uid="{00000000-0010-0000-0000-000002000000}" name="Projected_x000a_Cost" dataDxfId="155" totalsRowDxfId="2"/>
    <tableColumn id="3" xr3:uid="{00000000-0010-0000-0000-000003000000}" name="Actual _x000a_Cost" dataDxfId="154" totalsRowDxfId="1"/>
    <tableColumn id="4" xr3:uid="{00000000-0010-0000-0000-000004000000}" name="Difference" totalsRowFunction="sum" dataDxfId="153" totalsRowDxfId="0">
      <calculatedColumnFormula>Housing[[#This Row],[Projected
Cost]]-Housing[[#This Row],[Actual 
Cost]]</calculatedColumnFormula>
    </tableColumn>
  </tableColumns>
  <tableStyleInfo name="TableStyleLight4" showFirstColumn="0" showLastColumn="0"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ts" displayName="Pets" ref="A57:D63" totalsRowCount="1" headerRowDxfId="58" dataDxfId="56" totalsRowDxfId="55" headerRowBorderDxfId="57" totalsRowBorderDxfId="54">
  <autoFilter ref="A57:D62" xr:uid="{00000000-0009-0000-0100-00000A000000}">
    <filterColumn colId="0" hiddenButton="1"/>
    <filterColumn colId="1" hiddenButton="1"/>
    <filterColumn colId="2" hiddenButton="1"/>
    <filterColumn colId="3" hiddenButton="1"/>
  </autoFilter>
  <tableColumns count="4">
    <tableColumn id="1" xr3:uid="{00000000-0010-0000-0900-000001000000}" name="0" totalsRowLabel="Subtotal" dataDxfId="53" totalsRowDxfId="52"/>
    <tableColumn id="2" xr3:uid="{00000000-0010-0000-0900-000002000000}" name="Projected _x000a_Cost" dataDxfId="51" totalsRowDxfId="50"/>
    <tableColumn id="3" xr3:uid="{00000000-0010-0000-0900-000003000000}" name="Actual _x000a_Cost" dataDxfId="49" totalsRowDxfId="48"/>
    <tableColumn id="4" xr3:uid="{00000000-0010-0000-0900-000004000000}" name="Difference" totalsRowFunction="sum" dataDxfId="47" totalsRowDxfId="46">
      <calculatedColumnFormula>Pets[[#This Row],[Projected 
Cost]]-Pets[[#This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ts Costs in this tabl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Legal" displayName="Legal" ref="F66:I71" totalsRowCount="1" headerRowDxfId="45" dataDxfId="43" totalsRowDxfId="42" headerRowBorderDxfId="44" totalsRowBorderDxfId="41">
  <autoFilter ref="F66:I70" xr:uid="{00000000-0009-0000-0100-00000B000000}">
    <filterColumn colId="0" hiddenButton="1"/>
    <filterColumn colId="1" hiddenButton="1"/>
    <filterColumn colId="2" hiddenButton="1"/>
    <filterColumn colId="3" hiddenButton="1"/>
  </autoFilter>
  <tableColumns count="4">
    <tableColumn id="1" xr3:uid="{00000000-0010-0000-0A00-000001000000}" name="LEGAL" totalsRowLabel="Subtotal" dataDxfId="40" totalsRowDxfId="39"/>
    <tableColumn id="2" xr3:uid="{00000000-0010-0000-0A00-000002000000}" name="Projected _x000a_Cost" dataDxfId="38" totalsRowDxfId="37"/>
    <tableColumn id="3" xr3:uid="{00000000-0010-0000-0A00-000003000000}" name="Actual _x000a_Cost" dataDxfId="36" totalsRowDxfId="35"/>
    <tableColumn id="4" xr3:uid="{00000000-0010-0000-0A00-000004000000}" name="Difference" totalsRowFunction="sum" dataDxfId="34" totalsRowDxfId="33">
      <calculatedColumnFormula>Legal[[#This Row],[Projected 
Cost]]-Legal[[#This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egal Costs in this tabl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PersonalCare" displayName="PersonalCare" ref="A66:D74" totalsRowCount="1" headerRowDxfId="32" dataDxfId="30" totalsRowDxfId="29" headerRowBorderDxfId="31" totalsRowBorderDxfId="28">
  <autoFilter ref="A66:D73" xr:uid="{00000000-0009-0000-0100-00000C000000}">
    <filterColumn colId="0" hiddenButton="1"/>
    <filterColumn colId="1" hiddenButton="1"/>
    <filterColumn colId="2" hiddenButton="1"/>
    <filterColumn colId="3" hiddenButton="1"/>
  </autoFilter>
  <tableColumns count="4">
    <tableColumn id="1" xr3:uid="{00000000-0010-0000-0B00-000001000000}" name="0" totalsRowLabel="Subtotal" dataDxfId="27" totalsRowDxfId="26"/>
    <tableColumn id="2" xr3:uid="{00000000-0010-0000-0B00-000002000000}" name="Projected _x000a_Cost" dataDxfId="25" totalsRowDxfId="24"/>
    <tableColumn id="3" xr3:uid="{00000000-0010-0000-0B00-000003000000}" name="Actual _x000a_Cost" dataDxfId="23" totalsRowDxfId="22"/>
    <tableColumn id="4" xr3:uid="{00000000-0010-0000-0B00-000004000000}" name="Difference" totalsRowFunction="sum" dataDxfId="21" totalsRowDxfId="20">
      <calculatedColumnFormula>PersonalCare[[#This Row],[Projected 
Cost]]-PersonalCare[[#This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Personal Care Costs in this table. Difference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ntertainment" displayName="Entertainment" ref="F17:I27" totalsRowCount="1" headerRowDxfId="152" dataDxfId="150" totalsRowDxfId="148" headerRowBorderDxfId="151" tableBorderDxfId="149" totalsRowBorderDxfId="147" headerRowCellStyle="Normal">
  <autoFilter ref="F17:I26" xr:uid="{00000000-0009-0000-0100-000002000000}">
    <filterColumn colId="0" hiddenButton="1"/>
    <filterColumn colId="1" hiddenButton="1"/>
    <filterColumn colId="2" hiddenButton="1"/>
    <filterColumn colId="3" hiddenButton="1"/>
  </autoFilter>
  <tableColumns count="4">
    <tableColumn id="1" xr3:uid="{00000000-0010-0000-0100-000001000000}" name="0" totalsRowLabel="Subtotal" dataDxfId="146" totalsRowDxfId="7"/>
    <tableColumn id="2" xr3:uid="{00000000-0010-0000-0100-000002000000}" name="Projected _x000a_Cost" dataDxfId="145" totalsRowDxfId="6" dataCellStyle="Currency"/>
    <tableColumn id="3" xr3:uid="{00000000-0010-0000-0100-000003000000}" name="Actual _x000a_Cost" dataDxfId="144" totalsRowDxfId="5" dataCellStyle="Currency"/>
    <tableColumn id="4" xr3:uid="{00000000-0010-0000-0100-000004000000}" name="Difference" totalsRowFunction="sum" dataDxfId="143" totalsRowDxfId="4">
      <calculatedColumnFormula>Entertainment[[#This Row],[Projected 
Cost]]-Entertainment[[#This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Entertainment Costs in this tabl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oans" displayName="Loans" ref="F31:I38" totalsRowCount="1" headerRowDxfId="142" dataDxfId="140" totalsRowDxfId="138" headerRowBorderDxfId="141" tableBorderDxfId="139" totalsRowBorderDxfId="137">
  <autoFilter ref="F31:I37" xr:uid="{00000000-0009-0000-0100-000003000000}">
    <filterColumn colId="0" hiddenButton="1"/>
    <filterColumn colId="1" hiddenButton="1"/>
    <filterColumn colId="2" hiddenButton="1"/>
    <filterColumn colId="3" hiddenButton="1"/>
  </autoFilter>
  <tableColumns count="4">
    <tableColumn id="1" xr3:uid="{00000000-0010-0000-0200-000001000000}" name="0" totalsRowLabel="Subtotal" dataDxfId="136" totalsRowDxfId="135"/>
    <tableColumn id="2" xr3:uid="{00000000-0010-0000-0200-000002000000}" name="Projected _x000a_Cost" dataDxfId="134" totalsRowDxfId="133"/>
    <tableColumn id="3" xr3:uid="{00000000-0010-0000-0200-000003000000}" name="Actual _x000a_Cost" dataDxfId="132" totalsRowDxfId="131"/>
    <tableColumn id="4" xr3:uid="{00000000-0010-0000-0200-000004000000}" name="Difference" totalsRowFunction="sum" dataDxfId="130" totalsRowDxfId="129">
      <calculatedColumnFormula>Loans[[#This Row],[Projected 
Cost]]-Loans[[#This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Loan Costs in this tabl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ation" displayName="Transportation" ref="A31:D39" totalsRowCount="1" headerRowDxfId="128" dataDxfId="126" totalsRowDxfId="124" headerRowBorderDxfId="127" tableBorderDxfId="125" totalsRowBorderDxfId="123">
  <autoFilter ref="A31:D38" xr:uid="{00000000-0009-0000-0100-000004000000}">
    <filterColumn colId="0" hiddenButton="1"/>
    <filterColumn colId="1" hiddenButton="1"/>
    <filterColumn colId="2" hiddenButton="1"/>
    <filterColumn colId="3" hiddenButton="1"/>
  </autoFilter>
  <tableColumns count="4">
    <tableColumn id="1" xr3:uid="{00000000-0010-0000-0300-000001000000}" name="0" totalsRowLabel="Subtotal" dataDxfId="122" totalsRowDxfId="11"/>
    <tableColumn id="2" xr3:uid="{00000000-0010-0000-0300-000002000000}" name="Projected _x000a_Cost" dataDxfId="121" totalsRowDxfId="10"/>
    <tableColumn id="3" xr3:uid="{00000000-0010-0000-0300-000003000000}" name="Actual _x000a_Cost" dataDxfId="120" totalsRowDxfId="9"/>
    <tableColumn id="4" xr3:uid="{00000000-0010-0000-0300-000004000000}" name="Difference" totalsRowFunction="sum" dataDxfId="119" totalsRowDxfId="8">
      <calculatedColumnFormula>Transportation[[#This Row],[Projected 
Cost]]-Transportation[[#This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ransportation Costs in this tabl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nsurance" displayName="Insurance" ref="A42:D47" totalsRowCount="1" headerRowDxfId="118" dataDxfId="116" totalsRowDxfId="114" headerRowBorderDxfId="117" tableBorderDxfId="115" totalsRowBorderDxfId="113">
  <autoFilter ref="A42:D46" xr:uid="{00000000-0009-0000-0100-000005000000}">
    <filterColumn colId="0" hiddenButton="1"/>
    <filterColumn colId="1" hiddenButton="1"/>
    <filterColumn colId="2" hiddenButton="1"/>
    <filterColumn colId="3" hiddenButton="1"/>
  </autoFilter>
  <tableColumns count="4">
    <tableColumn id="1" xr3:uid="{00000000-0010-0000-0400-000001000000}" name="0" totalsRowLabel="Subtotal" dataDxfId="112" totalsRowDxfId="111"/>
    <tableColumn id="2" xr3:uid="{00000000-0010-0000-0400-000002000000}" name="Projected _x000a_Cost" dataDxfId="110" totalsRowDxfId="109"/>
    <tableColumn id="3" xr3:uid="{00000000-0010-0000-0400-000003000000}" name="Actual _x000a_Cost" dataDxfId="108" totalsRowDxfId="107"/>
    <tableColumn id="4" xr3:uid="{00000000-0010-0000-0400-000004000000}" name="Difference" totalsRowFunction="sum" dataDxfId="106" totalsRowDxfId="105">
      <calculatedColumnFormula>Insurance[[#This Row],[Projected 
Cost]]-Insurance[[#This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Insurance Costs in this tabl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xes" displayName="Taxes" ref="F42:I47" totalsRowCount="1" headerRowDxfId="104" dataDxfId="102" totalsRowDxfId="100" headerRowBorderDxfId="103" tableBorderDxfId="101" totalsRowBorderDxfId="99">
  <autoFilter ref="F42:I46" xr:uid="{00000000-0009-0000-0100-000006000000}">
    <filterColumn colId="0" hiddenButton="1"/>
    <filterColumn colId="1" hiddenButton="1"/>
    <filterColumn colId="2" hiddenButton="1"/>
    <filterColumn colId="3" hiddenButton="1"/>
  </autoFilter>
  <tableColumns count="4">
    <tableColumn id="1" xr3:uid="{00000000-0010-0000-0500-000001000000}" name="0" totalsRowLabel="Subtotal" dataDxfId="98" totalsRowDxfId="19"/>
    <tableColumn id="2" xr3:uid="{00000000-0010-0000-0500-000002000000}" name="Projected _x000a_Cost" dataDxfId="97" totalsRowDxfId="18"/>
    <tableColumn id="3" xr3:uid="{00000000-0010-0000-0500-000003000000}" name="Actual _x000a_Cost" dataDxfId="96" totalsRowDxfId="17"/>
    <tableColumn id="4" xr3:uid="{00000000-0010-0000-0500-000004000000}" name="Difference" totalsRowFunction="sum" dataDxfId="95" totalsRowDxfId="16">
      <calculatedColumnFormula>Taxes[[#This Row],[Projected 
Cost]]-Taxes[[#This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Taxes Costs in this tabl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avings" displayName="Savings" ref="F50:I54" totalsRowCount="1" headerRowDxfId="94" dataDxfId="92" totalsRowDxfId="91" headerRowBorderDxfId="93" totalsRowBorderDxfId="90">
  <autoFilter ref="F50:I53" xr:uid="{00000000-0009-0000-0100-000007000000}">
    <filterColumn colId="0" hiddenButton="1"/>
    <filterColumn colId="1" hiddenButton="1"/>
    <filterColumn colId="2" hiddenButton="1"/>
    <filterColumn colId="3" hiddenButton="1"/>
  </autoFilter>
  <tableColumns count="4">
    <tableColumn id="1" xr3:uid="{00000000-0010-0000-0600-000001000000}" name="0" totalsRowLabel="Subtotal" dataDxfId="89" totalsRowDxfId="88"/>
    <tableColumn id="2" xr3:uid="{00000000-0010-0000-0600-000002000000}" name="Projected _x000a_Cost" dataDxfId="87" totalsRowDxfId="86"/>
    <tableColumn id="3" xr3:uid="{00000000-0010-0000-0600-000003000000}" name="Actual _x000a_Cost" dataDxfId="85" totalsRowDxfId="84"/>
    <tableColumn id="4" xr3:uid="{00000000-0010-0000-0600-000004000000}" name="Difference" totalsRowFunction="sum" dataDxfId="83" totalsRowDxfId="82">
      <calculatedColumnFormula>Savings[[#This Row],[Projected 
Cost]]-Savings[[#This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Savings or Investments in this tabl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Food" displayName="Food" ref="A50:D55" totalsRowCount="1" headerRowDxfId="81" dataDxfId="79" totalsRowDxfId="77" headerRowBorderDxfId="80" tableBorderDxfId="78" totalsRowBorderDxfId="76">
  <autoFilter ref="A50:D54" xr:uid="{00000000-0009-0000-0100-000008000000}">
    <filterColumn colId="0" hiddenButton="1"/>
    <filterColumn colId="1" hiddenButton="1"/>
    <filterColumn colId="2" hiddenButton="1"/>
    <filterColumn colId="3" hiddenButton="1"/>
  </autoFilter>
  <tableColumns count="4">
    <tableColumn id="1" xr3:uid="{00000000-0010-0000-0700-000001000000}" name="0" totalsRowLabel="Subtotal" dataDxfId="75" totalsRowDxfId="15"/>
    <tableColumn id="2" xr3:uid="{00000000-0010-0000-0700-000002000000}" name="Projected _x000a_Cost" dataDxfId="74" totalsRowDxfId="14"/>
    <tableColumn id="3" xr3:uid="{00000000-0010-0000-0700-000003000000}" name="Actual _x000a_Cost" dataDxfId="73" totalsRowDxfId="13"/>
    <tableColumn id="4" xr3:uid="{00000000-0010-0000-0700-000004000000}" name="Difference" totalsRowFunction="sum" dataDxfId="72" totalsRowDxfId="12">
      <calculatedColumnFormula>Food[[#This Row],[Projected 
Cost]]-Food[[#This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Food Costs in this tabl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ifts" displayName="Gifts" ref="F57:I61" totalsRowCount="1" headerRowDxfId="71" dataDxfId="69" totalsRowDxfId="68" headerRowBorderDxfId="70" totalsRowBorderDxfId="67">
  <autoFilter ref="F57:I60" xr:uid="{00000000-0009-0000-0100-000009000000}">
    <filterColumn colId="0" hiddenButton="1"/>
    <filterColumn colId="1" hiddenButton="1"/>
    <filterColumn colId="2" hiddenButton="1"/>
    <filterColumn colId="3" hiddenButton="1"/>
  </autoFilter>
  <tableColumns count="4">
    <tableColumn id="1" xr3:uid="{00000000-0010-0000-0800-000001000000}" name="0" totalsRowLabel="Subtotal" dataDxfId="66" totalsRowDxfId="65"/>
    <tableColumn id="2" xr3:uid="{00000000-0010-0000-0800-000002000000}" name="Projected _x000a_Cost" dataDxfId="64" totalsRowDxfId="63"/>
    <tableColumn id="3" xr3:uid="{00000000-0010-0000-0800-000003000000}" name="Actual _x000a_Cost" dataDxfId="62" totalsRowDxfId="61"/>
    <tableColumn id="4" xr3:uid="{00000000-0010-0000-0800-000004000000}" name="Difference" totalsRowFunction="sum" dataDxfId="60" totalsRowDxfId="59">
      <calculatedColumnFormula>Gifts[[#This Row],[Projected 
Cost]]-Gifts[[#This Row],[Actual 
Cost]]</calculatedColumnFormula>
    </tableColumn>
  </tableColumns>
  <tableStyleInfo name="Address Book" showFirstColumn="1" showLastColumn="1" showRowStripes="1" showColumnStripes="0"/>
  <extLst>
    <ext xmlns:x14="http://schemas.microsoft.com/office/spreadsheetml/2009/9/main" uri="{504A1905-F514-4f6f-8877-14C23A59335A}">
      <x14:table altTextSummary="Enter Projected and Actual Costs for Gifts and Donations in this table. Difference is auto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F256-A10A-4A5C-8FB4-95F27AB5BFA3}">
  <sheetPr>
    <tabColor theme="9" tint="-0.499984740745262"/>
  </sheetPr>
  <dimension ref="B1:E14"/>
  <sheetViews>
    <sheetView showGridLines="0" zoomScaleNormal="100" workbookViewId="0">
      <selection activeCell="E4" sqref="E4"/>
    </sheetView>
  </sheetViews>
  <sheetFormatPr defaultColWidth="8.85546875" defaultRowHeight="12.75" x14ac:dyDescent="0.2"/>
  <cols>
    <col min="1" max="1" width="1.42578125" customWidth="1"/>
    <col min="2" max="2" width="100.7109375" customWidth="1"/>
    <col min="3" max="3" width="2.7109375" customWidth="1"/>
  </cols>
  <sheetData>
    <row r="1" spans="2:5" ht="19.899999999999999" customHeight="1" x14ac:dyDescent="0.2"/>
    <row r="2" spans="2:5" s="3" customFormat="1" ht="94.9" customHeight="1" x14ac:dyDescent="0.2">
      <c r="B2" s="7" t="s">
        <v>75</v>
      </c>
      <c r="E2"/>
    </row>
    <row r="3" spans="2:5" ht="48.6" customHeight="1" x14ac:dyDescent="0.2">
      <c r="B3" s="2" t="s">
        <v>30</v>
      </c>
    </row>
    <row r="4" spans="2:5" ht="30" customHeight="1" x14ac:dyDescent="0.2">
      <c r="B4" s="8" t="s">
        <v>51</v>
      </c>
    </row>
    <row r="5" spans="2:5" ht="30" customHeight="1" thickBot="1" x14ac:dyDescent="0.25">
      <c r="B5" s="8" t="s">
        <v>52</v>
      </c>
    </row>
    <row r="6" spans="2:5" ht="34.9" customHeight="1" x14ac:dyDescent="0.3">
      <c r="B6" s="6" t="s">
        <v>31</v>
      </c>
    </row>
    <row r="7" spans="2:5" ht="63.75" thickBot="1" x14ac:dyDescent="0.25">
      <c r="B7" s="4" t="s">
        <v>77</v>
      </c>
    </row>
    <row r="8" spans="2:5" ht="10.15" customHeight="1" x14ac:dyDescent="0.2">
      <c r="B8" s="1"/>
    </row>
    <row r="9" spans="2:5" ht="15.75" x14ac:dyDescent="0.2">
      <c r="B9" s="1"/>
    </row>
    <row r="14" spans="2:5" x14ac:dyDescent="0.2">
      <c r="B14" s="5"/>
    </row>
  </sheetData>
  <pageMargins left="0.7" right="0.7" top="0.75" bottom="0.75" header="0.3" footer="0.3"/>
  <pageSetup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I83"/>
  <sheetViews>
    <sheetView showGridLines="0" tabSelected="1" topLeftCell="A62" zoomScale="80" zoomScaleNormal="80" zoomScaleSheetLayoutView="30" workbookViewId="0">
      <selection activeCell="A8" sqref="A8"/>
    </sheetView>
  </sheetViews>
  <sheetFormatPr defaultColWidth="8.85546875" defaultRowHeight="12.75" x14ac:dyDescent="0.2"/>
  <cols>
    <col min="1" max="1" width="30.7109375" style="24" customWidth="1"/>
    <col min="2" max="4" width="20.7109375" style="24" customWidth="1"/>
    <col min="5" max="5" width="15.7109375" style="24" customWidth="1"/>
    <col min="6" max="6" width="30.7109375" style="24" customWidth="1"/>
    <col min="7" max="9" width="20.7109375" style="24" customWidth="1"/>
    <col min="10" max="10" width="2.7109375" style="24" customWidth="1"/>
    <col min="11" max="16384" width="8.85546875" style="24"/>
  </cols>
  <sheetData>
    <row r="1" spans="1:9" s="19" customFormat="1" ht="19.899999999999999" customHeight="1" x14ac:dyDescent="0.25"/>
    <row r="2" spans="1:9" s="19" customFormat="1" ht="121.5" customHeight="1" x14ac:dyDescent="0.45">
      <c r="A2" s="113" t="s">
        <v>94</v>
      </c>
      <c r="B2" s="113"/>
      <c r="C2" s="113"/>
      <c r="D2" s="113"/>
      <c r="E2" s="113"/>
      <c r="F2" s="113"/>
      <c r="G2" s="113"/>
      <c r="H2" s="20"/>
      <c r="I2" s="20"/>
    </row>
    <row r="3" spans="1:9" s="19" customFormat="1" ht="51.75" customHeight="1" x14ac:dyDescent="0.45">
      <c r="A3" s="21" t="s">
        <v>66</v>
      </c>
      <c r="B3" s="22"/>
      <c r="C3" s="23"/>
      <c r="D3" s="23"/>
      <c r="E3" s="23"/>
      <c r="F3" s="23"/>
      <c r="G3" s="23"/>
      <c r="H3" s="20"/>
      <c r="I3" s="20"/>
    </row>
    <row r="4" spans="1:9" s="19" customFormat="1" ht="19.5" customHeight="1" x14ac:dyDescent="0.45">
      <c r="A4" s="82" t="s">
        <v>66</v>
      </c>
      <c r="B4" s="83" t="s">
        <v>67</v>
      </c>
      <c r="C4" s="23"/>
      <c r="D4" s="23"/>
      <c r="E4" s="23"/>
      <c r="F4" s="23"/>
      <c r="G4" s="23"/>
      <c r="H4" s="20"/>
      <c r="I4" s="20"/>
    </row>
    <row r="5" spans="1:9" ht="15" customHeight="1" x14ac:dyDescent="0.2"/>
    <row r="6" spans="1:9" ht="30" customHeight="1" x14ac:dyDescent="0.2">
      <c r="A6" s="115" t="s">
        <v>32</v>
      </c>
      <c r="B6" s="116"/>
      <c r="C6" s="25"/>
      <c r="D6" s="114" t="s">
        <v>48</v>
      </c>
      <c r="E6" s="114"/>
      <c r="F6" s="114"/>
      <c r="G6" s="107">
        <f>B9-I75</f>
        <v>0</v>
      </c>
    </row>
    <row r="7" spans="1:9" ht="30" customHeight="1" x14ac:dyDescent="0.2">
      <c r="A7" s="84" t="s">
        <v>53</v>
      </c>
      <c r="B7" s="85"/>
      <c r="D7" s="114"/>
      <c r="E7" s="114"/>
      <c r="F7" s="114"/>
      <c r="G7" s="107"/>
      <c r="H7" s="26"/>
    </row>
    <row r="8" spans="1:9" ht="30" customHeight="1" x14ac:dyDescent="0.2">
      <c r="A8" s="86" t="s">
        <v>54</v>
      </c>
      <c r="B8" s="87"/>
      <c r="D8" s="109" t="s">
        <v>49</v>
      </c>
      <c r="E8" s="109"/>
      <c r="F8" s="109"/>
      <c r="G8" s="108">
        <f>B14-I77</f>
        <v>0</v>
      </c>
      <c r="H8" s="26"/>
    </row>
    <row r="9" spans="1:9" ht="30" customHeight="1" x14ac:dyDescent="0.2">
      <c r="A9" s="27" t="s">
        <v>0</v>
      </c>
      <c r="B9" s="28">
        <f>SUM(B7:B8)</f>
        <v>0</v>
      </c>
      <c r="D9" s="109"/>
      <c r="E9" s="109"/>
      <c r="F9" s="109"/>
      <c r="G9" s="108"/>
      <c r="H9" s="26"/>
    </row>
    <row r="10" spans="1:9" ht="30" customHeight="1" x14ac:dyDescent="0.2">
      <c r="D10" s="105" t="s">
        <v>50</v>
      </c>
      <c r="E10" s="105"/>
      <c r="F10" s="105"/>
      <c r="G10" s="106">
        <f>G8-G6</f>
        <v>0</v>
      </c>
      <c r="H10" s="26"/>
    </row>
    <row r="11" spans="1:9" ht="30" customHeight="1" x14ac:dyDescent="0.2">
      <c r="A11" s="115" t="s">
        <v>33</v>
      </c>
      <c r="B11" s="117"/>
      <c r="C11" s="25"/>
      <c r="D11" s="105"/>
      <c r="E11" s="105"/>
      <c r="F11" s="105"/>
      <c r="G11" s="106"/>
      <c r="H11" s="29"/>
    </row>
    <row r="12" spans="1:9" ht="30" customHeight="1" x14ac:dyDescent="0.2">
      <c r="A12" s="86" t="s">
        <v>55</v>
      </c>
      <c r="B12" s="87"/>
      <c r="H12" s="26"/>
    </row>
    <row r="13" spans="1:9" ht="30" customHeight="1" x14ac:dyDescent="0.2">
      <c r="A13" s="88" t="s">
        <v>56</v>
      </c>
      <c r="B13" s="89"/>
      <c r="D13" s="26"/>
      <c r="G13" s="30"/>
      <c r="H13" s="26"/>
    </row>
    <row r="14" spans="1:9" ht="30" customHeight="1" x14ac:dyDescent="0.2">
      <c r="A14" s="27" t="s">
        <v>0</v>
      </c>
      <c r="B14" s="28">
        <f>SUM(B12:B13)</f>
        <v>0</v>
      </c>
    </row>
    <row r="15" spans="1:9" ht="37.9" customHeight="1" x14ac:dyDescent="0.2">
      <c r="A15" s="31"/>
      <c r="B15" s="32"/>
    </row>
    <row r="16" spans="1:9" s="36" customFormat="1" ht="30" customHeight="1" x14ac:dyDescent="0.2">
      <c r="A16" s="33" t="s">
        <v>37</v>
      </c>
      <c r="B16" s="34"/>
      <c r="C16" s="35"/>
      <c r="D16" s="35"/>
      <c r="F16" s="37" t="s">
        <v>38</v>
      </c>
      <c r="G16" s="34"/>
      <c r="H16" s="34"/>
      <c r="I16" s="34"/>
    </row>
    <row r="17" spans="1:9" ht="48" customHeight="1" x14ac:dyDescent="0.25">
      <c r="A17" s="38" t="s">
        <v>42</v>
      </c>
      <c r="B17" s="39" t="s">
        <v>39</v>
      </c>
      <c r="C17" s="39" t="s">
        <v>40</v>
      </c>
      <c r="D17" s="40" t="s">
        <v>1</v>
      </c>
      <c r="E17" s="41"/>
      <c r="F17" s="42" t="s">
        <v>42</v>
      </c>
      <c r="G17" s="39" t="s">
        <v>41</v>
      </c>
      <c r="H17" s="39" t="s">
        <v>40</v>
      </c>
      <c r="I17" s="40" t="s">
        <v>1</v>
      </c>
    </row>
    <row r="18" spans="1:9" ht="30" customHeight="1" x14ac:dyDescent="0.25">
      <c r="A18" s="100" t="s">
        <v>2</v>
      </c>
      <c r="B18" s="90">
        <v>0</v>
      </c>
      <c r="C18" s="90">
        <v>0</v>
      </c>
      <c r="D18" s="9">
        <f>Housing[[#This Row],[Projected
Cost]]-Housing[[#This Row],[Actual 
Cost]]</f>
        <v>0</v>
      </c>
      <c r="E18" s="41"/>
      <c r="F18" s="94" t="s">
        <v>58</v>
      </c>
      <c r="G18" s="93"/>
      <c r="H18" s="93"/>
      <c r="I18" s="13">
        <f>Entertainment[[#This Row],[Projected 
Cost]]-Entertainment[[#This Row],[Actual 
Cost]]</f>
        <v>0</v>
      </c>
    </row>
    <row r="19" spans="1:9" ht="30" customHeight="1" x14ac:dyDescent="0.25">
      <c r="A19" s="101" t="s">
        <v>3</v>
      </c>
      <c r="B19" s="91">
        <v>0</v>
      </c>
      <c r="C19" s="91">
        <v>0</v>
      </c>
      <c r="D19" s="10">
        <f>Housing[[#This Row],[Projected
Cost]]-Housing[[#This Row],[Actual 
Cost]]</f>
        <v>0</v>
      </c>
      <c r="E19" s="41"/>
      <c r="F19" s="94" t="s">
        <v>57</v>
      </c>
      <c r="G19" s="93"/>
      <c r="H19" s="93"/>
      <c r="I19" s="13">
        <f>Entertainment[[#This Row],[Projected 
Cost]]-Entertainment[[#This Row],[Actual 
Cost]]</f>
        <v>0</v>
      </c>
    </row>
    <row r="20" spans="1:9" ht="30" customHeight="1" x14ac:dyDescent="0.25">
      <c r="A20" s="101" t="s">
        <v>4</v>
      </c>
      <c r="B20" s="91">
        <v>0</v>
      </c>
      <c r="C20" s="91">
        <v>0</v>
      </c>
      <c r="D20" s="10">
        <f>Housing[[#This Row],[Projected
Cost]]-Housing[[#This Row],[Actual 
Cost]]</f>
        <v>0</v>
      </c>
      <c r="E20" s="41"/>
      <c r="F20" s="94" t="s">
        <v>91</v>
      </c>
      <c r="G20" s="93"/>
      <c r="H20" s="93"/>
      <c r="I20" s="13">
        <f>Entertainment[[#This Row],[Projected 
Cost]]-Entertainment[[#This Row],[Actual 
Cost]]</f>
        <v>0</v>
      </c>
    </row>
    <row r="21" spans="1:9" ht="30" customHeight="1" x14ac:dyDescent="0.25">
      <c r="A21" s="101" t="s">
        <v>5</v>
      </c>
      <c r="B21" s="91">
        <v>0</v>
      </c>
      <c r="C21" s="91">
        <v>0</v>
      </c>
      <c r="D21" s="10">
        <f>Housing[[#This Row],[Projected
Cost]]-Housing[[#This Row],[Actual 
Cost]]</f>
        <v>0</v>
      </c>
      <c r="E21" s="41"/>
      <c r="F21" s="94" t="s">
        <v>59</v>
      </c>
      <c r="G21" s="93"/>
      <c r="H21" s="93"/>
      <c r="I21" s="13">
        <f>Entertainment[[#This Row],[Projected 
Cost]]-Entertainment[[#This Row],[Actual 
Cost]]</f>
        <v>0</v>
      </c>
    </row>
    <row r="22" spans="1:9" ht="30" customHeight="1" x14ac:dyDescent="0.25">
      <c r="A22" s="101" t="s">
        <v>92</v>
      </c>
      <c r="B22" s="91">
        <v>0</v>
      </c>
      <c r="C22" s="91">
        <v>0</v>
      </c>
      <c r="D22" s="10">
        <f>Housing[[#This Row],[Projected
Cost]]-Housing[[#This Row],[Actual 
Cost]]</f>
        <v>0</v>
      </c>
      <c r="E22" s="41"/>
      <c r="F22" s="94" t="s">
        <v>6</v>
      </c>
      <c r="G22" s="93"/>
      <c r="H22" s="93"/>
      <c r="I22" s="13">
        <f>Entertainment[[#This Row],[Projected 
Cost]]-Entertainment[[#This Row],[Actual 
Cost]]</f>
        <v>0</v>
      </c>
    </row>
    <row r="23" spans="1:9" ht="30" customHeight="1" x14ac:dyDescent="0.25">
      <c r="A23" s="101" t="s">
        <v>7</v>
      </c>
      <c r="B23" s="91">
        <v>0</v>
      </c>
      <c r="C23" s="91">
        <v>0</v>
      </c>
      <c r="D23" s="10">
        <f>Housing[[#This Row],[Projected
Cost]]-Housing[[#This Row],[Actual 
Cost]]</f>
        <v>0</v>
      </c>
      <c r="E23" s="41"/>
      <c r="F23" s="94" t="s">
        <v>8</v>
      </c>
      <c r="G23" s="93"/>
      <c r="H23" s="93"/>
      <c r="I23" s="13">
        <f>Entertainment[[#This Row],[Projected 
Cost]]-Entertainment[[#This Row],[Actual 
Cost]]</f>
        <v>0</v>
      </c>
    </row>
    <row r="24" spans="1:9" ht="30" customHeight="1" x14ac:dyDescent="0.25">
      <c r="A24" s="101" t="s">
        <v>60</v>
      </c>
      <c r="B24" s="91">
        <v>0</v>
      </c>
      <c r="C24" s="91">
        <v>0</v>
      </c>
      <c r="D24" s="10">
        <f>Housing[[#This Row],[Projected
Cost]]-Housing[[#This Row],[Actual 
Cost]]</f>
        <v>0</v>
      </c>
      <c r="E24" s="41"/>
      <c r="F24" s="94" t="s">
        <v>8</v>
      </c>
      <c r="G24" s="93"/>
      <c r="H24" s="93"/>
      <c r="I24" s="13">
        <f>Entertainment[[#This Row],[Projected 
Cost]]-Entertainment[[#This Row],[Actual 
Cost]]</f>
        <v>0</v>
      </c>
    </row>
    <row r="25" spans="1:9" ht="30" customHeight="1" x14ac:dyDescent="0.25">
      <c r="A25" s="101" t="s">
        <v>9</v>
      </c>
      <c r="B25" s="91">
        <v>0</v>
      </c>
      <c r="C25" s="91">
        <v>0</v>
      </c>
      <c r="D25" s="10">
        <f>Housing[[#This Row],[Projected
Cost]]-Housing[[#This Row],[Actual 
Cost]]</f>
        <v>0</v>
      </c>
      <c r="E25" s="41"/>
      <c r="F25" s="94" t="s">
        <v>8</v>
      </c>
      <c r="G25" s="93"/>
      <c r="H25" s="93"/>
      <c r="I25" s="13">
        <f>Entertainment[[#This Row],[Projected 
Cost]]-Entertainment[[#This Row],[Actual 
Cost]]</f>
        <v>0</v>
      </c>
    </row>
    <row r="26" spans="1:9" ht="30" customHeight="1" x14ac:dyDescent="0.25">
      <c r="A26" s="101" t="s">
        <v>10</v>
      </c>
      <c r="B26" s="91">
        <v>0</v>
      </c>
      <c r="C26" s="91">
        <v>0</v>
      </c>
      <c r="D26" s="10">
        <f>Housing[[#This Row],[Projected
Cost]]-Housing[[#This Row],[Actual 
Cost]]</f>
        <v>0</v>
      </c>
      <c r="E26" s="41"/>
      <c r="F26" s="94" t="s">
        <v>8</v>
      </c>
      <c r="G26" s="93"/>
      <c r="H26" s="93"/>
      <c r="I26" s="13">
        <f>Entertainment[[#This Row],[Projected 
Cost]]-Entertainment[[#This Row],[Actual 
Cost]]</f>
        <v>0</v>
      </c>
    </row>
    <row r="27" spans="1:9" ht="30" customHeight="1" x14ac:dyDescent="0.25">
      <c r="A27" s="102" t="s">
        <v>78</v>
      </c>
      <c r="B27" s="92">
        <v>0</v>
      </c>
      <c r="C27" s="92">
        <v>0</v>
      </c>
      <c r="D27" s="11">
        <f>Housing[[#This Row],[Projected
Cost]]-Housing[[#This Row],[Actual 
Cost]]</f>
        <v>0</v>
      </c>
      <c r="E27" s="41"/>
      <c r="F27" s="43" t="s">
        <v>29</v>
      </c>
      <c r="G27" s="44"/>
      <c r="H27" s="44"/>
      <c r="I27" s="14">
        <f>SUBTOTAL(109,Entertainment[Difference])</f>
        <v>0</v>
      </c>
    </row>
    <row r="28" spans="1:9" ht="30" customHeight="1" x14ac:dyDescent="0.25">
      <c r="A28" s="45" t="s">
        <v>29</v>
      </c>
      <c r="B28" s="46"/>
      <c r="C28" s="46"/>
      <c r="D28" s="12">
        <f>SUBTOTAL(109,Housing[Difference])</f>
        <v>0</v>
      </c>
      <c r="E28" s="41"/>
      <c r="F28" s="104"/>
      <c r="G28" s="104"/>
      <c r="H28" s="104"/>
      <c r="I28" s="104"/>
    </row>
    <row r="29" spans="1:9" ht="37.9" customHeight="1" x14ac:dyDescent="0.25">
      <c r="A29" s="47"/>
      <c r="B29" s="48"/>
      <c r="C29" s="48"/>
      <c r="D29" s="48"/>
      <c r="E29" s="41"/>
      <c r="F29" s="49"/>
      <c r="G29" s="49"/>
      <c r="H29" s="49"/>
      <c r="I29" s="49"/>
    </row>
    <row r="30" spans="1:9" s="36" customFormat="1" ht="30" customHeight="1" x14ac:dyDescent="0.25">
      <c r="A30" s="110" t="s">
        <v>73</v>
      </c>
      <c r="B30" s="110"/>
      <c r="C30" s="110"/>
      <c r="D30" s="110"/>
      <c r="E30" s="50"/>
      <c r="F30" s="111" t="s">
        <v>43</v>
      </c>
      <c r="G30" s="111"/>
      <c r="H30" s="111"/>
      <c r="I30" s="111"/>
    </row>
    <row r="31" spans="1:9" ht="48" customHeight="1" x14ac:dyDescent="0.25">
      <c r="A31" s="51" t="s">
        <v>42</v>
      </c>
      <c r="B31" s="39" t="s">
        <v>41</v>
      </c>
      <c r="C31" s="39" t="s">
        <v>40</v>
      </c>
      <c r="D31" s="40" t="s">
        <v>1</v>
      </c>
      <c r="E31" s="41"/>
      <c r="F31" s="52" t="s">
        <v>42</v>
      </c>
      <c r="G31" s="53" t="s">
        <v>41</v>
      </c>
      <c r="H31" s="53" t="s">
        <v>40</v>
      </c>
      <c r="I31" s="54" t="s">
        <v>1</v>
      </c>
    </row>
    <row r="32" spans="1:9" ht="30" customHeight="1" x14ac:dyDescent="0.25">
      <c r="A32" s="94" t="s">
        <v>90</v>
      </c>
      <c r="B32" s="18"/>
      <c r="C32" s="18"/>
      <c r="D32" s="13">
        <f>Transportation[[#This Row],[Projected 
Cost]]-Transportation[[#This Row],[Actual 
Cost]]</f>
        <v>0</v>
      </c>
      <c r="E32" s="41"/>
      <c r="F32" s="94" t="s">
        <v>11</v>
      </c>
      <c r="G32" s="18"/>
      <c r="H32" s="18"/>
      <c r="I32" s="13">
        <f>Loans[[#This Row],[Projected 
Cost]]-Loans[[#This Row],[Actual 
Cost]]</f>
        <v>0</v>
      </c>
    </row>
    <row r="33" spans="1:9" ht="30" customHeight="1" x14ac:dyDescent="0.25">
      <c r="A33" s="94" t="s">
        <v>13</v>
      </c>
      <c r="B33" s="18"/>
      <c r="C33" s="18"/>
      <c r="D33" s="13">
        <f>Transportation[[#This Row],[Projected 
Cost]]-Transportation[[#This Row],[Actual 
Cost]]</f>
        <v>0</v>
      </c>
      <c r="E33" s="41"/>
      <c r="F33" s="94" t="s">
        <v>12</v>
      </c>
      <c r="G33" s="18"/>
      <c r="H33" s="18"/>
      <c r="I33" s="13">
        <f>Loans[[#This Row],[Projected 
Cost]]-Loans[[#This Row],[Actual 
Cost]]</f>
        <v>0</v>
      </c>
    </row>
    <row r="34" spans="1:9" ht="30" customHeight="1" x14ac:dyDescent="0.25">
      <c r="A34" s="94" t="s">
        <v>15</v>
      </c>
      <c r="B34" s="18"/>
      <c r="C34" s="18"/>
      <c r="D34" s="13">
        <f>Transportation[[#This Row],[Projected 
Cost]]-Transportation[[#This Row],[Actual 
Cost]]</f>
        <v>0</v>
      </c>
      <c r="E34" s="41"/>
      <c r="F34" s="94" t="s">
        <v>76</v>
      </c>
      <c r="G34" s="18"/>
      <c r="H34" s="18"/>
      <c r="I34" s="13">
        <f>Loans[[#This Row],[Projected 
Cost]]-Loans[[#This Row],[Actual 
Cost]]</f>
        <v>0</v>
      </c>
    </row>
    <row r="35" spans="1:9" ht="30" customHeight="1" x14ac:dyDescent="0.25">
      <c r="A35" s="94" t="s">
        <v>74</v>
      </c>
      <c r="B35" s="18"/>
      <c r="C35" s="18"/>
      <c r="D35" s="13">
        <f>Transportation[[#This Row],[Projected 
Cost]]-Transportation[[#This Row],[Actual 
Cost]]</f>
        <v>0</v>
      </c>
      <c r="E35" s="41"/>
      <c r="F35" s="94" t="s">
        <v>14</v>
      </c>
      <c r="G35" s="18"/>
      <c r="H35" s="18"/>
      <c r="I35" s="13">
        <f>Loans[[#This Row],[Projected 
Cost]]-Loans[[#This Row],[Actual 
Cost]]</f>
        <v>0</v>
      </c>
    </row>
    <row r="36" spans="1:9" ht="30" customHeight="1" x14ac:dyDescent="0.25">
      <c r="A36" s="94" t="s">
        <v>16</v>
      </c>
      <c r="B36" s="18"/>
      <c r="C36" s="18"/>
      <c r="D36" s="13">
        <f>Transportation[[#This Row],[Projected 
Cost]]-Transportation[[#This Row],[Actual 
Cost]]</f>
        <v>0</v>
      </c>
      <c r="E36" s="41"/>
      <c r="F36" s="94" t="s">
        <v>14</v>
      </c>
      <c r="G36" s="18"/>
      <c r="H36" s="18"/>
      <c r="I36" s="13">
        <f>Loans[[#This Row],[Projected 
Cost]]-Loans[[#This Row],[Actual 
Cost]]</f>
        <v>0</v>
      </c>
    </row>
    <row r="37" spans="1:9" ht="30" customHeight="1" x14ac:dyDescent="0.25">
      <c r="A37" s="94" t="s">
        <v>17</v>
      </c>
      <c r="B37" s="18"/>
      <c r="C37" s="18"/>
      <c r="D37" s="13">
        <f>Transportation[[#This Row],[Projected 
Cost]]-Transportation[[#This Row],[Actual 
Cost]]</f>
        <v>0</v>
      </c>
      <c r="E37" s="41"/>
      <c r="F37" s="94" t="s">
        <v>8</v>
      </c>
      <c r="G37" s="18"/>
      <c r="H37" s="18"/>
      <c r="I37" s="13">
        <f>Loans[[#This Row],[Projected 
Cost]]-Loans[[#This Row],[Actual 
Cost]]</f>
        <v>0</v>
      </c>
    </row>
    <row r="38" spans="1:9" ht="30" customHeight="1" x14ac:dyDescent="0.25">
      <c r="A38" s="94" t="s">
        <v>8</v>
      </c>
      <c r="B38" s="18"/>
      <c r="C38" s="18"/>
      <c r="D38" s="13">
        <f>Transportation[[#This Row],[Projected 
Cost]]-Transportation[[#This Row],[Actual 
Cost]]</f>
        <v>0</v>
      </c>
      <c r="E38" s="41"/>
      <c r="F38" s="55" t="s">
        <v>29</v>
      </c>
      <c r="G38" s="56"/>
      <c r="H38" s="56"/>
      <c r="I38" s="16">
        <f>SUBTOTAL(109,Loans[Difference])</f>
        <v>0</v>
      </c>
    </row>
    <row r="39" spans="1:9" ht="30" customHeight="1" x14ac:dyDescent="0.25">
      <c r="A39" s="55" t="s">
        <v>29</v>
      </c>
      <c r="B39" s="57"/>
      <c r="C39" s="57"/>
      <c r="D39" s="15">
        <f>SUBTOTAL(109,Transportation[Difference])</f>
        <v>0</v>
      </c>
      <c r="E39" s="41"/>
      <c r="F39" s="47"/>
      <c r="G39" s="58"/>
      <c r="H39" s="58"/>
      <c r="I39" s="58"/>
    </row>
    <row r="40" spans="1:9" ht="37.9" customHeight="1" x14ac:dyDescent="0.25">
      <c r="A40" s="59"/>
      <c r="B40" s="60"/>
      <c r="C40" s="60"/>
      <c r="D40" s="48"/>
      <c r="E40" s="41"/>
      <c r="F40" s="104"/>
      <c r="G40" s="104"/>
      <c r="H40" s="104"/>
      <c r="I40" s="104"/>
    </row>
    <row r="41" spans="1:9" s="36" customFormat="1" ht="30" customHeight="1" x14ac:dyDescent="0.25">
      <c r="A41" s="111" t="s">
        <v>15</v>
      </c>
      <c r="B41" s="111"/>
      <c r="C41" s="111"/>
      <c r="D41" s="111"/>
      <c r="E41" s="50"/>
      <c r="F41" s="111" t="s">
        <v>83</v>
      </c>
      <c r="G41" s="111"/>
      <c r="H41" s="111"/>
      <c r="I41" s="111"/>
    </row>
    <row r="42" spans="1:9" ht="48" customHeight="1" x14ac:dyDescent="0.25">
      <c r="A42" s="52" t="s">
        <v>42</v>
      </c>
      <c r="B42" s="53" t="s">
        <v>41</v>
      </c>
      <c r="C42" s="53" t="s">
        <v>40</v>
      </c>
      <c r="D42" s="54" t="s">
        <v>1</v>
      </c>
      <c r="E42" s="41"/>
      <c r="F42" s="42" t="s">
        <v>42</v>
      </c>
      <c r="G42" s="39" t="s">
        <v>41</v>
      </c>
      <c r="H42" s="39" t="s">
        <v>40</v>
      </c>
      <c r="I42" s="40" t="s">
        <v>1</v>
      </c>
    </row>
    <row r="43" spans="1:9" ht="30" customHeight="1" x14ac:dyDescent="0.25">
      <c r="A43" s="94" t="s">
        <v>18</v>
      </c>
      <c r="B43" s="18"/>
      <c r="C43" s="18"/>
      <c r="D43" s="13">
        <f>Insurance[[#This Row],[Projected 
Cost]]-Insurance[[#This Row],[Actual 
Cost]]</f>
        <v>0</v>
      </c>
      <c r="E43" s="41"/>
      <c r="F43" s="94" t="s">
        <v>85</v>
      </c>
      <c r="G43" s="18"/>
      <c r="H43" s="18"/>
      <c r="I43" s="13">
        <f>Taxes[[#This Row],[Projected 
Cost]]-Taxes[[#This Row],[Actual 
Cost]]</f>
        <v>0</v>
      </c>
    </row>
    <row r="44" spans="1:9" ht="30" customHeight="1" x14ac:dyDescent="0.25">
      <c r="A44" s="94" t="s">
        <v>19</v>
      </c>
      <c r="B44" s="18"/>
      <c r="C44" s="18"/>
      <c r="D44" s="13">
        <f>Insurance[[#This Row],[Projected 
Cost]]-Insurance[[#This Row],[Actual 
Cost]]</f>
        <v>0</v>
      </c>
      <c r="E44" s="41"/>
      <c r="F44" s="94" t="s">
        <v>86</v>
      </c>
      <c r="G44" s="18"/>
      <c r="H44" s="18"/>
      <c r="I44" s="13">
        <f>Taxes[[#This Row],[Projected 
Cost]]-Taxes[[#This Row],[Actual 
Cost]]</f>
        <v>0</v>
      </c>
    </row>
    <row r="45" spans="1:9" ht="30" customHeight="1" x14ac:dyDescent="0.25">
      <c r="A45" s="94" t="s">
        <v>20</v>
      </c>
      <c r="B45" s="18"/>
      <c r="C45" s="18"/>
      <c r="D45" s="13">
        <f>Insurance[[#This Row],[Projected 
Cost]]-Insurance[[#This Row],[Actual 
Cost]]</f>
        <v>0</v>
      </c>
      <c r="E45" s="41"/>
      <c r="F45" s="94" t="s">
        <v>93</v>
      </c>
      <c r="G45" s="18"/>
      <c r="H45" s="18"/>
      <c r="I45" s="13">
        <f>Taxes[[#This Row],[Projected 
Cost]]-Taxes[[#This Row],[Actual 
Cost]]</f>
        <v>0</v>
      </c>
    </row>
    <row r="46" spans="1:9" ht="30" customHeight="1" x14ac:dyDescent="0.25">
      <c r="A46" s="94" t="s">
        <v>8</v>
      </c>
      <c r="B46" s="18"/>
      <c r="C46" s="18"/>
      <c r="D46" s="13">
        <f>Insurance[[#This Row],[Projected 
Cost]]-Insurance[[#This Row],[Actual 
Cost]]</f>
        <v>0</v>
      </c>
      <c r="E46" s="41"/>
      <c r="F46" s="94" t="s">
        <v>82</v>
      </c>
      <c r="G46" s="18"/>
      <c r="H46" s="18"/>
      <c r="I46" s="13">
        <f>Taxes[[#This Row],[Projected 
Cost]]-Taxes[[#This Row],[Actual 
Cost]]</f>
        <v>0</v>
      </c>
    </row>
    <row r="47" spans="1:9" ht="30" customHeight="1" x14ac:dyDescent="0.25">
      <c r="A47" s="55" t="s">
        <v>29</v>
      </c>
      <c r="B47" s="61"/>
      <c r="C47" s="61"/>
      <c r="D47" s="16">
        <f>SUBTOTAL(109,Insurance[Difference])</f>
        <v>0</v>
      </c>
      <c r="E47" s="41"/>
      <c r="F47" s="55" t="s">
        <v>29</v>
      </c>
      <c r="G47" s="56"/>
      <c r="H47" s="56"/>
      <c r="I47" s="16">
        <f>SUBTOTAL(109,Taxes[Difference])</f>
        <v>0</v>
      </c>
    </row>
    <row r="48" spans="1:9" ht="37.9" customHeight="1" x14ac:dyDescent="0.25">
      <c r="A48" s="62"/>
      <c r="B48" s="63"/>
      <c r="C48" s="63"/>
      <c r="D48" s="64"/>
      <c r="E48" s="41"/>
      <c r="F48" s="104"/>
      <c r="G48" s="104"/>
      <c r="H48" s="104"/>
      <c r="I48" s="104"/>
    </row>
    <row r="49" spans="1:9" s="36" customFormat="1" ht="30" customHeight="1" x14ac:dyDescent="0.25">
      <c r="A49" s="110" t="s">
        <v>84</v>
      </c>
      <c r="B49" s="110"/>
      <c r="C49" s="110"/>
      <c r="D49" s="110"/>
      <c r="E49" s="50"/>
      <c r="F49" s="111" t="s">
        <v>45</v>
      </c>
      <c r="G49" s="111"/>
      <c r="H49" s="111"/>
      <c r="I49" s="111"/>
    </row>
    <row r="50" spans="1:9" ht="49.9" customHeight="1" x14ac:dyDescent="0.25">
      <c r="A50" s="65" t="s">
        <v>42</v>
      </c>
      <c r="B50" s="39" t="s">
        <v>41</v>
      </c>
      <c r="C50" s="39" t="s">
        <v>40</v>
      </c>
      <c r="D50" s="40" t="s">
        <v>1</v>
      </c>
      <c r="E50" s="41"/>
      <c r="F50" s="42" t="s">
        <v>42</v>
      </c>
      <c r="G50" s="39" t="s">
        <v>41</v>
      </c>
      <c r="H50" s="39" t="s">
        <v>40</v>
      </c>
      <c r="I50" s="40" t="s">
        <v>1</v>
      </c>
    </row>
    <row r="51" spans="1:9" ht="30" customHeight="1" x14ac:dyDescent="0.25">
      <c r="A51" s="94" t="s">
        <v>87</v>
      </c>
      <c r="B51" s="18"/>
      <c r="C51" s="18"/>
      <c r="D51" s="13">
        <f>Food[[#This Row],[Projected 
Cost]]-Food[[#This Row],[Actual 
Cost]]</f>
        <v>0</v>
      </c>
      <c r="E51" s="41"/>
      <c r="F51" s="95" t="s">
        <v>79</v>
      </c>
      <c r="G51" s="17"/>
      <c r="H51" s="17"/>
      <c r="I51" s="66">
        <f>Savings[[#This Row],[Projected 
Cost]]-Savings[[#This Row],[Actual 
Cost]]</f>
        <v>0</v>
      </c>
    </row>
    <row r="52" spans="1:9" ht="30" customHeight="1" x14ac:dyDescent="0.25">
      <c r="A52" s="94" t="s">
        <v>88</v>
      </c>
      <c r="B52" s="18"/>
      <c r="C52" s="18"/>
      <c r="D52" s="13">
        <f>Food[[#This Row],[Projected 
Cost]]-Food[[#This Row],[Actual 
Cost]]</f>
        <v>0</v>
      </c>
      <c r="E52" s="41"/>
      <c r="F52" s="94" t="s">
        <v>80</v>
      </c>
      <c r="G52" s="18"/>
      <c r="H52" s="18"/>
      <c r="I52" s="13">
        <f>Savings[[#This Row],[Projected 
Cost]]-Savings[[#This Row],[Actual 
Cost]]</f>
        <v>0</v>
      </c>
    </row>
    <row r="53" spans="1:9" ht="30" customHeight="1" x14ac:dyDescent="0.25">
      <c r="A53" s="94" t="s">
        <v>89</v>
      </c>
      <c r="B53" s="18"/>
      <c r="C53" s="18"/>
      <c r="D53" s="13">
        <f>Food[[#This Row],[Projected 
Cost]]-Food[[#This Row],[Actual 
Cost]]</f>
        <v>0</v>
      </c>
      <c r="E53" s="41"/>
      <c r="F53" s="94" t="s">
        <v>81</v>
      </c>
      <c r="G53" s="18"/>
      <c r="H53" s="18"/>
      <c r="I53" s="13">
        <f>Savings[[#This Row],[Projected 
Cost]]-Savings[[#This Row],[Actual 
Cost]]</f>
        <v>0</v>
      </c>
    </row>
    <row r="54" spans="1:9" ht="30" customHeight="1" x14ac:dyDescent="0.25">
      <c r="A54" s="118"/>
      <c r="B54" s="119"/>
      <c r="C54" s="120"/>
      <c r="D54" s="121">
        <f>Food[[#This Row],[Projected 
Cost]]-Food[[#This Row],[Actual 
Cost]]</f>
        <v>0</v>
      </c>
      <c r="E54" s="41"/>
      <c r="F54" s="68" t="s">
        <v>29</v>
      </c>
      <c r="G54" s="69"/>
      <c r="H54" s="69"/>
      <c r="I54" s="70">
        <f>SUBTOTAL(109,Savings[Difference])</f>
        <v>0</v>
      </c>
    </row>
    <row r="55" spans="1:9" ht="37.9" customHeight="1" x14ac:dyDescent="0.25">
      <c r="A55" s="43" t="s">
        <v>29</v>
      </c>
      <c r="B55" s="67"/>
      <c r="C55" s="67"/>
      <c r="D55" s="14">
        <f>SUBTOTAL(109,Food[Difference])</f>
        <v>0</v>
      </c>
      <c r="E55" s="41"/>
      <c r="F55" s="71"/>
      <c r="G55" s="72"/>
      <c r="H55" s="72"/>
      <c r="I55" s="72"/>
    </row>
    <row r="56" spans="1:9" s="36" customFormat="1" ht="30" customHeight="1" x14ac:dyDescent="0.25">
      <c r="A56" s="110" t="s">
        <v>44</v>
      </c>
      <c r="B56" s="110"/>
      <c r="C56" s="110"/>
      <c r="D56" s="110"/>
      <c r="E56" s="50"/>
      <c r="F56" s="111" t="s">
        <v>46</v>
      </c>
      <c r="G56" s="111"/>
      <c r="H56" s="111"/>
      <c r="I56" s="111"/>
    </row>
    <row r="57" spans="1:9" ht="48" customHeight="1" x14ac:dyDescent="0.25">
      <c r="A57" s="73" t="s">
        <v>42</v>
      </c>
      <c r="B57" s="53" t="s">
        <v>41</v>
      </c>
      <c r="C57" s="53" t="s">
        <v>40</v>
      </c>
      <c r="D57" s="54" t="s">
        <v>1</v>
      </c>
      <c r="E57" s="41"/>
      <c r="F57" s="38" t="s">
        <v>42</v>
      </c>
      <c r="G57" s="39" t="s">
        <v>41</v>
      </c>
      <c r="H57" s="39" t="s">
        <v>40</v>
      </c>
      <c r="I57" s="40" t="s">
        <v>1</v>
      </c>
    </row>
    <row r="58" spans="1:9" ht="30" customHeight="1" x14ac:dyDescent="0.25">
      <c r="A58" s="95" t="s">
        <v>21</v>
      </c>
      <c r="B58" s="17"/>
      <c r="C58" s="17"/>
      <c r="D58" s="66">
        <f>Pets[[#This Row],[Projected 
Cost]]-Pets[[#This Row],[Actual 
Cost]]</f>
        <v>0</v>
      </c>
      <c r="E58" s="41"/>
      <c r="F58" s="95" t="s">
        <v>68</v>
      </c>
      <c r="G58" s="17"/>
      <c r="H58" s="17"/>
      <c r="I58" s="66">
        <f>Gifts[[#This Row],[Projected 
Cost]]-Gifts[[#This Row],[Actual 
Cost]]</f>
        <v>0</v>
      </c>
    </row>
    <row r="59" spans="1:9" ht="30" customHeight="1" x14ac:dyDescent="0.25">
      <c r="A59" s="94" t="s">
        <v>71</v>
      </c>
      <c r="B59" s="18"/>
      <c r="C59" s="18"/>
      <c r="D59" s="13">
        <f>Pets[[#This Row],[Projected 
Cost]]-Pets[[#This Row],[Actual 
Cost]]</f>
        <v>0</v>
      </c>
      <c r="E59" s="41"/>
      <c r="F59" s="94" t="s">
        <v>69</v>
      </c>
      <c r="G59" s="18"/>
      <c r="H59" s="18"/>
      <c r="I59" s="13">
        <f>Gifts[[#This Row],[Projected 
Cost]]-Gifts[[#This Row],[Actual 
Cost]]</f>
        <v>0</v>
      </c>
    </row>
    <row r="60" spans="1:9" ht="30" customHeight="1" x14ac:dyDescent="0.25">
      <c r="A60" s="94" t="s">
        <v>23</v>
      </c>
      <c r="B60" s="18"/>
      <c r="C60" s="18"/>
      <c r="D60" s="13">
        <f>Pets[[#This Row],[Projected 
Cost]]-Pets[[#This Row],[Actual 
Cost]]</f>
        <v>0</v>
      </c>
      <c r="E60" s="41"/>
      <c r="F60" s="94" t="s">
        <v>70</v>
      </c>
      <c r="G60" s="18"/>
      <c r="H60" s="18"/>
      <c r="I60" s="13">
        <f>Gifts[[#This Row],[Projected 
Cost]]-Gifts[[#This Row],[Actual 
Cost]]</f>
        <v>0</v>
      </c>
    </row>
    <row r="61" spans="1:9" ht="30" customHeight="1" x14ac:dyDescent="0.25">
      <c r="A61" s="94" t="s">
        <v>24</v>
      </c>
      <c r="B61" s="18"/>
      <c r="C61" s="18"/>
      <c r="D61" s="13">
        <f>Pets[[#This Row],[Projected 
Cost]]-Pets[[#This Row],[Actual 
Cost]]</f>
        <v>0</v>
      </c>
      <c r="E61" s="41"/>
      <c r="F61" s="43" t="s">
        <v>29</v>
      </c>
      <c r="G61" s="67"/>
      <c r="H61" s="67"/>
      <c r="I61" s="14">
        <f>SUBTOTAL(109,Gifts[Difference])</f>
        <v>0</v>
      </c>
    </row>
    <row r="62" spans="1:9" ht="30" customHeight="1" x14ac:dyDescent="0.25">
      <c r="A62" s="94" t="s">
        <v>8</v>
      </c>
      <c r="B62" s="18"/>
      <c r="C62" s="18"/>
      <c r="D62" s="13">
        <f>Pets[[#This Row],[Projected 
Cost]]-Pets[[#This Row],[Actual 
Cost]]</f>
        <v>0</v>
      </c>
      <c r="E62" s="41"/>
      <c r="F62" s="47"/>
      <c r="G62" s="60"/>
      <c r="H62" s="60"/>
      <c r="I62" s="48"/>
    </row>
    <row r="63" spans="1:9" ht="30" customHeight="1" x14ac:dyDescent="0.25">
      <c r="A63" s="43" t="s">
        <v>29</v>
      </c>
      <c r="B63" s="74"/>
      <c r="C63" s="74"/>
      <c r="D63" s="75">
        <f>SUBTOTAL(109,Pets[Difference])</f>
        <v>0</v>
      </c>
      <c r="E63" s="41"/>
      <c r="F63" s="47"/>
      <c r="G63" s="60"/>
      <c r="H63" s="60"/>
      <c r="I63" s="48"/>
    </row>
    <row r="64" spans="1:9" ht="37.9" customHeight="1" x14ac:dyDescent="0.25">
      <c r="A64" s="59"/>
      <c r="B64" s="76"/>
      <c r="C64" s="76"/>
      <c r="D64" s="76"/>
      <c r="E64" s="41"/>
      <c r="F64" s="77"/>
      <c r="G64" s="60"/>
      <c r="H64" s="60"/>
      <c r="I64" s="60"/>
    </row>
    <row r="65" spans="1:9" s="36" customFormat="1" ht="30" customHeight="1" x14ac:dyDescent="0.25">
      <c r="A65" s="112" t="s">
        <v>47</v>
      </c>
      <c r="B65" s="112"/>
      <c r="C65" s="112"/>
      <c r="D65" s="112"/>
      <c r="E65" s="50"/>
      <c r="F65" s="110" t="s">
        <v>62</v>
      </c>
      <c r="G65" s="110"/>
      <c r="H65" s="110"/>
      <c r="I65" s="110"/>
    </row>
    <row r="66" spans="1:9" ht="48" customHeight="1" x14ac:dyDescent="0.25">
      <c r="A66" s="42" t="s">
        <v>42</v>
      </c>
      <c r="B66" s="39" t="s">
        <v>41</v>
      </c>
      <c r="C66" s="39" t="s">
        <v>40</v>
      </c>
      <c r="D66" s="40" t="s">
        <v>1</v>
      </c>
      <c r="E66" s="41"/>
      <c r="F66" s="38" t="s">
        <v>25</v>
      </c>
      <c r="G66" s="39" t="s">
        <v>41</v>
      </c>
      <c r="H66" s="39" t="s">
        <v>40</v>
      </c>
      <c r="I66" s="40" t="s">
        <v>1</v>
      </c>
    </row>
    <row r="67" spans="1:9" ht="30" customHeight="1" x14ac:dyDescent="0.25">
      <c r="A67" s="95" t="s">
        <v>22</v>
      </c>
      <c r="B67" s="17"/>
      <c r="C67" s="17"/>
      <c r="D67" s="66">
        <f>PersonalCare[[#This Row],[Projected 
Cost]]-PersonalCare[[#This Row],[Actual 
Cost]]</f>
        <v>0</v>
      </c>
      <c r="E67" s="41"/>
      <c r="F67" s="98" t="s">
        <v>63</v>
      </c>
      <c r="G67" s="17"/>
      <c r="H67" s="17"/>
      <c r="I67" s="66">
        <f>Legal[[#This Row],[Projected 
Cost]]-Legal[[#This Row],[Actual 
Cost]]</f>
        <v>0</v>
      </c>
    </row>
    <row r="68" spans="1:9" ht="30" customHeight="1" x14ac:dyDescent="0.25">
      <c r="A68" s="94" t="s">
        <v>26</v>
      </c>
      <c r="B68" s="18"/>
      <c r="C68" s="18"/>
      <c r="D68" s="13">
        <f>PersonalCare[[#This Row],[Projected 
Cost]]-PersonalCare[[#This Row],[Actual 
Cost]]</f>
        <v>0</v>
      </c>
      <c r="E68" s="41"/>
      <c r="F68" s="99" t="s">
        <v>65</v>
      </c>
      <c r="G68" s="18"/>
      <c r="H68" s="18"/>
      <c r="I68" s="13">
        <f>Legal[[#This Row],[Projected 
Cost]]-Legal[[#This Row],[Actual 
Cost]]</f>
        <v>0</v>
      </c>
    </row>
    <row r="69" spans="1:9" ht="30" customHeight="1" x14ac:dyDescent="0.25">
      <c r="A69" s="94" t="s">
        <v>27</v>
      </c>
      <c r="B69" s="18"/>
      <c r="C69" s="18"/>
      <c r="D69" s="13">
        <f>PersonalCare[[#This Row],[Projected 
Cost]]-PersonalCare[[#This Row],[Actual 
Cost]]</f>
        <v>0</v>
      </c>
      <c r="E69" s="41"/>
      <c r="F69" s="99" t="s">
        <v>64</v>
      </c>
      <c r="G69" s="18"/>
      <c r="H69" s="18"/>
      <c r="I69" s="13">
        <f>Legal[[#This Row],[Projected 
Cost]]-Legal[[#This Row],[Actual 
Cost]]</f>
        <v>0</v>
      </c>
    </row>
    <row r="70" spans="1:9" ht="30" customHeight="1" x14ac:dyDescent="0.25">
      <c r="A70" s="94" t="s">
        <v>28</v>
      </c>
      <c r="B70" s="18"/>
      <c r="C70" s="18"/>
      <c r="D70" s="13">
        <f>PersonalCare[[#This Row],[Projected 
Cost]]-PersonalCare[[#This Row],[Actual 
Cost]]</f>
        <v>0</v>
      </c>
      <c r="E70" s="41"/>
      <c r="F70" s="99" t="s">
        <v>8</v>
      </c>
      <c r="G70" s="18"/>
      <c r="H70" s="18"/>
      <c r="I70" s="13">
        <f>Legal[[#This Row],[Projected 
Cost]]-Legal[[#This Row],[Actual 
Cost]]</f>
        <v>0</v>
      </c>
    </row>
    <row r="71" spans="1:9" ht="30" customHeight="1" x14ac:dyDescent="0.25">
      <c r="A71" s="94" t="s">
        <v>61</v>
      </c>
      <c r="B71" s="18"/>
      <c r="C71" s="18"/>
      <c r="D71" s="13">
        <f>PersonalCare[[#This Row],[Projected 
Cost]]-PersonalCare[[#This Row],[Actual 
Cost]]</f>
        <v>0</v>
      </c>
      <c r="E71" s="41"/>
      <c r="F71" s="43" t="s">
        <v>29</v>
      </c>
      <c r="G71" s="67"/>
      <c r="H71" s="67"/>
      <c r="I71" s="14">
        <f>SUBTOTAL(109,Legal[Difference])</f>
        <v>0</v>
      </c>
    </row>
    <row r="72" spans="1:9" ht="30" customHeight="1" x14ac:dyDescent="0.25">
      <c r="A72" s="94" t="s">
        <v>72</v>
      </c>
      <c r="B72" s="18"/>
      <c r="C72" s="18"/>
      <c r="D72" s="13">
        <f>PersonalCare[[#This Row],[Projected 
Cost]]-PersonalCare[[#This Row],[Actual 
Cost]]</f>
        <v>0</v>
      </c>
      <c r="E72" s="41"/>
      <c r="F72" s="104"/>
      <c r="G72" s="104"/>
      <c r="H72" s="104"/>
      <c r="I72" s="104"/>
    </row>
    <row r="73" spans="1:9" ht="30" customHeight="1" x14ac:dyDescent="0.25">
      <c r="A73" s="96" t="s">
        <v>8</v>
      </c>
      <c r="B73" s="97"/>
      <c r="C73" s="97"/>
      <c r="D73" s="78">
        <f>PersonalCare[[#This Row],[Projected 
Cost]]-PersonalCare[[#This Row],[Actual 
Cost]]</f>
        <v>0</v>
      </c>
      <c r="E73" s="41"/>
      <c r="F73" s="49"/>
      <c r="G73" s="49"/>
      <c r="H73" s="49"/>
      <c r="I73" s="49"/>
    </row>
    <row r="74" spans="1:9" ht="30" customHeight="1" x14ac:dyDescent="0.25">
      <c r="A74" s="79" t="s">
        <v>29</v>
      </c>
      <c r="B74" s="80"/>
      <c r="C74" s="80"/>
      <c r="D74" s="81">
        <f>SUBTOTAL(109,PersonalCare[Difference])</f>
        <v>0</v>
      </c>
      <c r="E74" s="41"/>
      <c r="F74" s="49"/>
      <c r="G74" s="49"/>
      <c r="H74" s="49"/>
      <c r="I74" s="49"/>
    </row>
    <row r="75" spans="1:9" ht="30" customHeight="1" x14ac:dyDescent="0.25">
      <c r="A75" s="103"/>
      <c r="B75" s="103"/>
      <c r="C75" s="103"/>
      <c r="D75" s="103"/>
      <c r="E75" s="41"/>
      <c r="F75" s="114" t="s">
        <v>34</v>
      </c>
      <c r="G75" s="114"/>
      <c r="H75" s="114"/>
      <c r="I75" s="107">
        <f>SUBTOTAL(109,Housing[Projected
Cost],Transportation[Projected 
Cost],Insurance[Projected 
Cost],Food[Projected 
Cost],Pets[Projected 
Cost],PersonalCare[Projected 
Cost],Entertainment[Projected 
Cost],Loans[Projected 
Cost],Taxes[Projected 
Cost],Savings[Projected 
Cost],Gifts[Projected 
Cost],Legal[Projected 
Cost])</f>
        <v>0</v>
      </c>
    </row>
    <row r="76" spans="1:9" ht="30" customHeight="1" x14ac:dyDescent="0.25">
      <c r="E76" s="41"/>
      <c r="F76" s="114"/>
      <c r="G76" s="114"/>
      <c r="H76" s="114"/>
      <c r="I76" s="107"/>
    </row>
    <row r="77" spans="1:9" ht="30" customHeight="1" x14ac:dyDescent="0.25">
      <c r="E77" s="41"/>
      <c r="F77" s="109" t="s">
        <v>35</v>
      </c>
      <c r="G77" s="109"/>
      <c r="H77" s="109"/>
      <c r="I77" s="108">
        <f>SUBTOTAL(109,Housing[Actual 
Cost],Transportation[Actual 
Cost],Insurance[Actual 
Cost],Food[Actual 
Cost],Pets[Actual 
Cost],PersonalCare[Actual 
Cost],Entertainment[Actual 
Cost],Loans[Actual 
Cost],Taxes[Actual 
Cost],Savings[Actual 
Cost],Gifts[Actual 
Cost],Legal[Actual 
Cost])</f>
        <v>0</v>
      </c>
    </row>
    <row r="78" spans="1:9" ht="30" customHeight="1" x14ac:dyDescent="0.25">
      <c r="E78" s="41"/>
      <c r="F78" s="109"/>
      <c r="G78" s="109"/>
      <c r="H78" s="109"/>
      <c r="I78" s="108"/>
    </row>
    <row r="79" spans="1:9" ht="24.95" customHeight="1" x14ac:dyDescent="0.25">
      <c r="E79" s="41"/>
      <c r="F79" s="105" t="s">
        <v>36</v>
      </c>
      <c r="G79" s="105"/>
      <c r="H79" s="105"/>
      <c r="I79" s="106">
        <f>I75-I77</f>
        <v>0</v>
      </c>
    </row>
    <row r="80" spans="1:9" ht="24.95" customHeight="1" x14ac:dyDescent="0.25">
      <c r="E80" s="41"/>
      <c r="F80" s="105"/>
      <c r="G80" s="105"/>
      <c r="H80" s="105"/>
      <c r="I80" s="106"/>
    </row>
    <row r="81" spans="5:5" ht="24.95" customHeight="1" x14ac:dyDescent="0.25">
      <c r="E81" s="41"/>
    </row>
    <row r="82" spans="5:5" ht="24.95" customHeight="1" x14ac:dyDescent="0.25">
      <c r="E82" s="41"/>
    </row>
    <row r="83" spans="5:5" ht="24.95" customHeight="1" x14ac:dyDescent="0.25">
      <c r="E83" s="41"/>
    </row>
  </sheetData>
  <sheetProtection algorithmName="SHA-512" hashValue="OQ874RVsP94RsMIC/M76Q2Jx/ZB0l28vQDnzWv5O/PaHK1ainm0CTEA+gAxOOiw2RFQfjHkIEYL+Hna6qEATzw==" saltValue="UyEa4fA9P0hIn2z/3jIF9A==" spinCount="100000" sheet="1" objects="1" scenarios="1" selectLockedCells="1"/>
  <mergeCells count="30">
    <mergeCell ref="A2:G2"/>
    <mergeCell ref="F40:I40"/>
    <mergeCell ref="F75:H76"/>
    <mergeCell ref="F28:I28"/>
    <mergeCell ref="D6:F7"/>
    <mergeCell ref="D8:F9"/>
    <mergeCell ref="D10:F11"/>
    <mergeCell ref="A6:B6"/>
    <mergeCell ref="A11:B11"/>
    <mergeCell ref="G6:G7"/>
    <mergeCell ref="G8:G9"/>
    <mergeCell ref="G10:G11"/>
    <mergeCell ref="A30:D30"/>
    <mergeCell ref="A41:D41"/>
    <mergeCell ref="F30:I30"/>
    <mergeCell ref="F41:I41"/>
    <mergeCell ref="A75:D75"/>
    <mergeCell ref="F72:I72"/>
    <mergeCell ref="F48:I48"/>
    <mergeCell ref="F79:H80"/>
    <mergeCell ref="I79:I80"/>
    <mergeCell ref="I75:I76"/>
    <mergeCell ref="I77:I78"/>
    <mergeCell ref="F77:H78"/>
    <mergeCell ref="A49:D49"/>
    <mergeCell ref="F49:I49"/>
    <mergeCell ref="A56:D56"/>
    <mergeCell ref="F56:I56"/>
    <mergeCell ref="A65:D65"/>
    <mergeCell ref="F65:I65"/>
  </mergeCells>
  <printOptions horizontalCentered="1"/>
  <pageMargins left="0.4" right="0.4" top="0.4" bottom="0.4" header="0.3" footer="0.5"/>
  <pageSetup paperSize="9" fitToHeight="0" orientation="portrait" r:id="rId1"/>
  <headerFooter differentFirst="1">
    <oddFooter>Page &amp;P of &amp;N</oddFooter>
  </headerFooter>
  <ignoredErrors>
    <ignoredError sqref="I18:I26 D32:D38 I32:I37 I43:I46 D43:D46 D51:D53 I51:I53 I58:I60 I67:I70 I75:I78 D67:D73 D62 D58:D61" emptyCellReference="1"/>
  </ignoredErrors>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CAD3B-EAEA-4383-94BC-FD59E091E898}">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44517F70-2992-44DE-95FD-5B6D81A222C4}">
  <ds:schemaRefs>
    <ds:schemaRef ds:uri="http://schemas.microsoft.com/sharepoint/v3/contenttype/forms"/>
  </ds:schemaRefs>
</ds:datastoreItem>
</file>

<file path=customXml/itemProps3.xml><?xml version="1.0" encoding="utf-8"?>
<ds:datastoreItem xmlns:ds="http://schemas.openxmlformats.org/officeDocument/2006/customXml" ds:itemID="{A4E1FEA6-248E-4BA3-B2AF-C03B3B10D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Personal Monthly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2020-10-16T05:02:30Z</dcterms:created>
  <dcterms:modified xsi:type="dcterms:W3CDTF">2022-12-31T23:32:04Z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